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Cd-Fpoly\FPT-Poly\4.Excel\"/>
    </mc:Choice>
  </mc:AlternateContent>
  <xr:revisionPtr revIDLastSave="0" documentId="13_ncr:1_{064404B6-AF7B-4552-A3C0-13E9F1D03068}" xr6:coauthVersionLast="47" xr6:coauthVersionMax="47" xr10:uidLastSave="{00000000-0000-0000-0000-000000000000}"/>
  <bookViews>
    <workbookView xWindow="-108" yWindow="-108" windowWidth="23256" windowHeight="13176" tabRatio="855" xr2:uid="{00000000-000D-0000-FFFF-FFFF00000000}"/>
  </bookViews>
  <sheets>
    <sheet name="BT-1" sheetId="28" r:id="rId1"/>
    <sheet name="BT-2" sheetId="30" r:id="rId2"/>
    <sheet name="BT-3" sheetId="2" r:id="rId3"/>
    <sheet name="BT-4" sheetId="3" r:id="rId4"/>
    <sheet name="BT-5" sheetId="4" r:id="rId5"/>
    <sheet name="BT-6" sheetId="5" r:id="rId6"/>
    <sheet name="BT-7" sheetId="6" r:id="rId7"/>
    <sheet name="BT-8" sheetId="15" r:id="rId8"/>
    <sheet name="BT-9" sheetId="7" r:id="rId9"/>
    <sheet name="BT-10" sheetId="8" r:id="rId10"/>
    <sheet name="BT-11" sheetId="33" r:id="rId11"/>
    <sheet name="BT-12" sheetId="13" r:id="rId12"/>
    <sheet name="BT-13" sheetId="14" r:id="rId13"/>
    <sheet name="BT-14" sheetId="16" r:id="rId14"/>
    <sheet name="BT-15" sheetId="18" r:id="rId15"/>
    <sheet name="BT-16" sheetId="34" r:id="rId16"/>
    <sheet name="BT-17" sheetId="31" r:id="rId17"/>
    <sheet name="BT-18" sheetId="32" r:id="rId18"/>
    <sheet name="BT-19" sheetId="23" r:id="rId19"/>
    <sheet name="BT-20" sheetId="24" r:id="rId20"/>
  </sheets>
  <definedNames>
    <definedName name="_xlnm._FilterDatabase" localSheetId="17" hidden="1">'BT-18'!$A$4:$I$14</definedName>
  </definedNames>
  <calcPr calcId="181029"/>
</workbook>
</file>

<file path=xl/calcChain.xml><?xml version="1.0" encoding="utf-8"?>
<calcChain xmlns="http://schemas.openxmlformats.org/spreadsheetml/2006/main">
  <c r="J27" i="32" l="1"/>
  <c r="L27" i="32"/>
  <c r="G27" i="32"/>
  <c r="D27" i="32"/>
  <c r="I9" i="34" l="1"/>
  <c r="I7" i="34"/>
  <c r="A6" i="23" l="1"/>
  <c r="A7" i="23" s="1"/>
  <c r="G14" i="28" l="1"/>
</calcChain>
</file>

<file path=xl/sharedStrings.xml><?xml version="1.0" encoding="utf-8"?>
<sst xmlns="http://schemas.openxmlformats.org/spreadsheetml/2006/main" count="615" uniqueCount="445">
  <si>
    <t>Địa chỉ tương đối, Địa chỉ tuyệt đối</t>
  </si>
  <si>
    <t>Tỉ giá</t>
  </si>
  <si>
    <t>USD</t>
  </si>
  <si>
    <t>VNĐ</t>
  </si>
  <si>
    <t>Ngày</t>
  </si>
  <si>
    <t>HỆ SỐ HS</t>
  </si>
  <si>
    <t>A</t>
  </si>
  <si>
    <t>B</t>
  </si>
  <si>
    <t>A+B</t>
  </si>
  <si>
    <t>A-B</t>
  </si>
  <si>
    <t>A*B</t>
  </si>
  <si>
    <t>A/B</t>
  </si>
  <si>
    <t>A+B*2</t>
  </si>
  <si>
    <r>
      <t>A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+B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+A*B</t>
    </r>
  </si>
  <si>
    <t>A+B*HS</t>
  </si>
  <si>
    <t>CÁC PHÉP TOÁN SỐ HỌC</t>
  </si>
  <si>
    <t>X</t>
  </si>
  <si>
    <t>Y</t>
  </si>
  <si>
    <r>
      <t>(X+Y)</t>
    </r>
    <r>
      <rPr>
        <vertAlign val="superscript"/>
        <sz val="11"/>
        <color theme="1"/>
        <rFont val="Calibri"/>
        <family val="2"/>
        <scheme val="minor"/>
      </rPr>
      <t>2</t>
    </r>
  </si>
  <si>
    <r>
      <t>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+Y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+2XY</t>
    </r>
  </si>
  <si>
    <t>X/Y</t>
  </si>
  <si>
    <t>3XY</t>
  </si>
  <si>
    <t>CÁC PHÉP TOÁN LUẬN LÝ</t>
  </si>
  <si>
    <t>A&gt;B</t>
  </si>
  <si>
    <t>A&lt;B</t>
  </si>
  <si>
    <t>A&gt;=B</t>
  </si>
  <si>
    <t>A&lt;=B</t>
  </si>
  <si>
    <t>Công ty TM Đỗ Gia</t>
  </si>
  <si>
    <t>BẢNG LƯƠNG THÁNG 1 NĂM 2007</t>
  </si>
  <si>
    <t>STT</t>
  </si>
  <si>
    <t>HỌ</t>
  </si>
  <si>
    <t>TÊN</t>
  </si>
  <si>
    <t>CHỨC VỤ</t>
  </si>
  <si>
    <t>LƯƠNG CB</t>
  </si>
  <si>
    <t>HỆ SỐ</t>
  </si>
  <si>
    <t>LƯƠNG</t>
  </si>
  <si>
    <t>PHỤ CẤP</t>
  </si>
  <si>
    <t>THỰC LÃNH</t>
  </si>
  <si>
    <t>CỘNG</t>
  </si>
  <si>
    <t>CÁC HÀM TOÁN HỌC - MATH FUNCTIONS</t>
  </si>
  <si>
    <t>x</t>
  </si>
  <si>
    <t>y</t>
  </si>
  <si>
    <t>Mod(x,y)</t>
  </si>
  <si>
    <t>Int(x/y)</t>
  </si>
  <si>
    <t>Sqrt(x+y)</t>
  </si>
  <si>
    <t>Round(x/y,2)</t>
  </si>
  <si>
    <t>Power(x,4)</t>
  </si>
  <si>
    <t>Product(x,y)</t>
  </si>
  <si>
    <t>CÁC HÀM THỐNG KÊ</t>
  </si>
  <si>
    <t>d</t>
  </si>
  <si>
    <t>Giá trị lớn nhất</t>
  </si>
  <si>
    <t>b</t>
  </si>
  <si>
    <t>Giá trị nhỏ nhất</t>
  </si>
  <si>
    <t>study</t>
  </si>
  <si>
    <t>compare</t>
  </si>
  <si>
    <t>Giá trị trung bình</t>
  </si>
  <si>
    <t>computer</t>
  </si>
  <si>
    <t>some</t>
  </si>
  <si>
    <t>command</t>
  </si>
  <si>
    <t>Số ô chứa giá trị chuỗi</t>
  </si>
  <si>
    <t>Learn</t>
  </si>
  <si>
    <t>Số ô chứa giá trị &gt;50</t>
  </si>
  <si>
    <t>Số ô bắt đầu bằng chữ "com"</t>
  </si>
  <si>
    <t>Khách Sạn Sài Gòn</t>
  </si>
  <si>
    <t>BẢNG DOANH THU PHÒNG</t>
  </si>
  <si>
    <t>Qúy 1 - 2012</t>
  </si>
  <si>
    <t>TT</t>
  </si>
  <si>
    <t>LPh</t>
  </si>
  <si>
    <t>Ngày trả phòng</t>
  </si>
  <si>
    <t>T-Tiền</t>
  </si>
  <si>
    <t>L2A</t>
  </si>
  <si>
    <t>L2B</t>
  </si>
  <si>
    <t>TRA</t>
  </si>
  <si>
    <t>L1B</t>
  </si>
  <si>
    <t>TRB</t>
  </si>
  <si>
    <t>L1A</t>
  </si>
  <si>
    <t>Loại phòng</t>
  </si>
  <si>
    <t>Doanh thu</t>
  </si>
  <si>
    <t>CÔNG TY DV SAO MAI</t>
  </si>
  <si>
    <t>BÁO CÁO KINH DOANH MẶT HÀNG TV</t>
  </si>
  <si>
    <t>NGÀY</t>
  </si>
  <si>
    <t>NHÃN HiỆU</t>
  </si>
  <si>
    <t xml:space="preserve"> SỐ LƯỢNG</t>
  </si>
  <si>
    <t>ĐƠN GIÁ</t>
  </si>
  <si>
    <t>THÀNH TiỀN</t>
  </si>
  <si>
    <t>LÃI</t>
  </si>
  <si>
    <t>SONY</t>
  </si>
  <si>
    <t>JVC</t>
  </si>
  <si>
    <t>SANYO</t>
  </si>
  <si>
    <t>PHILIPS</t>
  </si>
  <si>
    <t>SAMSUNG</t>
  </si>
  <si>
    <t>THOMPSON</t>
  </si>
  <si>
    <t>SHARP</t>
  </si>
  <si>
    <t>AWA</t>
  </si>
  <si>
    <t>KENWOOD</t>
  </si>
  <si>
    <t>BẢNG TỔNG HỢP</t>
  </si>
  <si>
    <t>TỶ LỆ LÃI CAO NHẤT</t>
  </si>
  <si>
    <t>LÃI CAO NHẤT</t>
  </si>
  <si>
    <t>TỶ LỆ LÃI THẤP NHẤT</t>
  </si>
  <si>
    <t>LÃI THẤP NHẤT</t>
  </si>
  <si>
    <t>TỶ LỆ LÃI BÌNH QUÂN</t>
  </si>
  <si>
    <t>LÃI BÌNH QUÂN</t>
  </si>
  <si>
    <t>CỘNG:</t>
  </si>
  <si>
    <t>MÃ DL</t>
  </si>
  <si>
    <t>TÊN ĐỊA PHƯƠNG</t>
  </si>
  <si>
    <t>VTA</t>
  </si>
  <si>
    <t>NTB</t>
  </si>
  <si>
    <t>VTB</t>
  </si>
  <si>
    <t>MÃ ĐỊA PHƯƠNG</t>
  </si>
  <si>
    <t>1VT</t>
  </si>
  <si>
    <t>2NT</t>
  </si>
  <si>
    <t>2DL</t>
  </si>
  <si>
    <t>1DL</t>
  </si>
  <si>
    <t>2VT</t>
  </si>
  <si>
    <t>1VTA</t>
  </si>
  <si>
    <t>2NTB</t>
  </si>
  <si>
    <t>1DLB</t>
  </si>
  <si>
    <t>2DLA</t>
  </si>
  <si>
    <t>1VTB</t>
  </si>
  <si>
    <t>2VTA</t>
  </si>
  <si>
    <t>1NTB</t>
  </si>
  <si>
    <t>2VTB</t>
  </si>
  <si>
    <t>Họ và tên</t>
  </si>
  <si>
    <t xml:space="preserve">Điểm Thi </t>
  </si>
  <si>
    <t>Công ty TNHH Triều Châu</t>
  </si>
  <si>
    <t>TÌNH HÌNH THỰC HiỆN KẾ HOACH Năm 2004</t>
  </si>
  <si>
    <t xml:space="preserve">Dơn vị tính: </t>
  </si>
  <si>
    <t>Tên đơn vị</t>
  </si>
  <si>
    <t>Kế hoạch</t>
  </si>
  <si>
    <t>Quý I</t>
  </si>
  <si>
    <t>Quý II</t>
  </si>
  <si>
    <t>Quý III</t>
  </si>
  <si>
    <t>Quý IV</t>
  </si>
  <si>
    <t>Cả năm</t>
  </si>
  <si>
    <t>Tỷ lệ</t>
  </si>
  <si>
    <t>Đánh giá</t>
  </si>
  <si>
    <t>XN Cơ khí</t>
  </si>
  <si>
    <t>XN Dệt</t>
  </si>
  <si>
    <t>XN May</t>
  </si>
  <si>
    <t xml:space="preserve">XN Giày Da </t>
  </si>
  <si>
    <t>XN Đông Lạnh</t>
  </si>
  <si>
    <t>XN Thuốc lá</t>
  </si>
  <si>
    <t>XN Thủy sản</t>
  </si>
  <si>
    <t>XN Chăn nuôi</t>
  </si>
  <si>
    <t>TRƯỜNG PTTH LÊ HỒNG PHONG</t>
  </si>
  <si>
    <t>KẾT QUẢ TUYỂN SINH</t>
  </si>
  <si>
    <t>HO LÓT</t>
  </si>
  <si>
    <t>SBD</t>
  </si>
  <si>
    <t>KHU VỰC</t>
  </si>
  <si>
    <t>ANH VĂN</t>
  </si>
  <si>
    <t>TOÁN</t>
  </si>
  <si>
    <t>TIN HỌC</t>
  </si>
  <si>
    <t>ĐIỂM KV</t>
  </si>
  <si>
    <t>TỔNG ĐIỂM</t>
  </si>
  <si>
    <t>KẾT QUẢ</t>
  </si>
  <si>
    <t>TRẦN ĐÌNH</t>
  </si>
  <si>
    <t>ANH</t>
  </si>
  <si>
    <t>BẢO</t>
  </si>
  <si>
    <t>NGỌC</t>
  </si>
  <si>
    <t>BÙI THỊ THU</t>
  </si>
  <si>
    <t>CÚC</t>
  </si>
  <si>
    <t>NGUYỄN THỊ</t>
  </si>
  <si>
    <t>HĂNG</t>
  </si>
  <si>
    <t>BÙI VĂN</t>
  </si>
  <si>
    <t>TUẤN</t>
  </si>
  <si>
    <t>MINH</t>
  </si>
  <si>
    <t>TRẦN VĂN</t>
  </si>
  <si>
    <t>HÙNG</t>
  </si>
  <si>
    <t>BÙI</t>
  </si>
  <si>
    <t>THANH</t>
  </si>
  <si>
    <t>THU</t>
  </si>
  <si>
    <t>NGUYỄN VĂN</t>
  </si>
  <si>
    <t>LOAN</t>
  </si>
  <si>
    <t>LÊ VĂN</t>
  </si>
  <si>
    <t xml:space="preserve">NGUYỄN HỮU </t>
  </si>
  <si>
    <t>CHIẾN</t>
  </si>
  <si>
    <t>THÔNG</t>
  </si>
  <si>
    <t xml:space="preserve">LÊ HỮU </t>
  </si>
  <si>
    <t>HOÀNG</t>
  </si>
  <si>
    <t>346B</t>
  </si>
  <si>
    <t>890C</t>
  </si>
  <si>
    <t>342B</t>
  </si>
  <si>
    <t>674B</t>
  </si>
  <si>
    <t>781B</t>
  </si>
  <si>
    <t>201C</t>
  </si>
  <si>
    <t>459A</t>
  </si>
  <si>
    <t>576C</t>
  </si>
  <si>
    <t>324A</t>
  </si>
  <si>
    <t>231A</t>
  </si>
  <si>
    <t>142C</t>
  </si>
  <si>
    <t>463C</t>
  </si>
  <si>
    <t>346C</t>
  </si>
  <si>
    <t>BẢNG THỐNG KÊ</t>
  </si>
  <si>
    <t>TỔNG ĐIỂM THẤP NHẤT</t>
  </si>
  <si>
    <t>TỔNG ĐIỂM CAO NHẤT</t>
  </si>
  <si>
    <t>TỔNG ĐIỂM TRUNG BÌNH</t>
  </si>
  <si>
    <t>THỨ</t>
  </si>
  <si>
    <t>SỐ NGÀY TRONG THÁNG</t>
  </si>
  <si>
    <t>NĂM NHUẬN HAY KHÔNG NHUẬN</t>
  </si>
  <si>
    <t>CHỦ NHẬT</t>
  </si>
  <si>
    <t>THỨ HAI</t>
  </si>
  <si>
    <t>THỨ BA</t>
  </si>
  <si>
    <t>THỨ TƯ</t>
  </si>
  <si>
    <t>THỨ NĂM</t>
  </si>
  <si>
    <t>THỨ SÁU</t>
  </si>
  <si>
    <t>THỨ BẢY</t>
  </si>
  <si>
    <t>SẢN LƯỢNG NĂM 2011</t>
  </si>
  <si>
    <t>TÊN HÀNG</t>
  </si>
  <si>
    <t>QUÝ 1</t>
  </si>
  <si>
    <t>QUÝ 2</t>
  </si>
  <si>
    <t>QUÝ 3</t>
  </si>
  <si>
    <t>QUÝ 4</t>
  </si>
  <si>
    <t>CAM</t>
  </si>
  <si>
    <t>QUÝT</t>
  </si>
  <si>
    <t>XOÀI</t>
  </si>
  <si>
    <t>ỔI</t>
  </si>
  <si>
    <t>D</t>
  </si>
  <si>
    <t>C</t>
  </si>
  <si>
    <t>XẾP LOẠI</t>
  </si>
  <si>
    <t>BẢNG 1</t>
  </si>
  <si>
    <t>HỌ TÊN</t>
  </si>
  <si>
    <t>LÝ</t>
  </si>
  <si>
    <t>HÓA</t>
  </si>
  <si>
    <t>TB</t>
  </si>
  <si>
    <t>S</t>
  </si>
  <si>
    <t>DANH SÁCH SINH VIÊN QUYÊN GÓP</t>
  </si>
  <si>
    <t>Phái</t>
  </si>
  <si>
    <t>Ngày sinh</t>
  </si>
  <si>
    <t>Lớp</t>
  </si>
  <si>
    <t>Mobile</t>
  </si>
  <si>
    <t>Số tền nộp</t>
  </si>
  <si>
    <t>Lê Xuân An</t>
  </si>
  <si>
    <t>Nam</t>
  </si>
  <si>
    <t>YK11C</t>
  </si>
  <si>
    <t>0914011111</t>
  </si>
  <si>
    <t>Trần Tấn Tài</t>
  </si>
  <si>
    <t>Lê Văn Toàn</t>
  </si>
  <si>
    <t>Nữ</t>
  </si>
  <si>
    <t>Võ Thế Mỹ</t>
  </si>
  <si>
    <t>Lê Minh Tâm</t>
  </si>
  <si>
    <t>Vũ Liên</t>
  </si>
  <si>
    <t xml:space="preserve">Võ Thị Ly </t>
  </si>
  <si>
    <t>Trần Văn Lộc</t>
  </si>
  <si>
    <t xml:space="preserve">Nam </t>
  </si>
  <si>
    <t>Lê Thị Thủy</t>
  </si>
  <si>
    <t>Lê Thị Yên</t>
  </si>
  <si>
    <t>Tổng cộng</t>
  </si>
  <si>
    <t>Từ ngày: 15/09/1997 đến ngày 15/12/1997</t>
  </si>
  <si>
    <t>Thứ</t>
  </si>
  <si>
    <t>Hai</t>
  </si>
  <si>
    <t>Ba</t>
  </si>
  <si>
    <t>Tư</t>
  </si>
  <si>
    <t>Năm</t>
  </si>
  <si>
    <t>Sáu</t>
  </si>
  <si>
    <t>Bảy</t>
  </si>
  <si>
    <t>Phòng</t>
  </si>
  <si>
    <t>Sáng</t>
  </si>
  <si>
    <t>Chiều</t>
  </si>
  <si>
    <t>A07</t>
  </si>
  <si>
    <t>KT97/1</t>
  </si>
  <si>
    <t>NT97/1</t>
  </si>
  <si>
    <t>KT96/3</t>
  </si>
  <si>
    <t>VP97/1A</t>
  </si>
  <si>
    <t>NT96/3</t>
  </si>
  <si>
    <t>VP96/3B</t>
  </si>
  <si>
    <t>VP96/3A</t>
  </si>
  <si>
    <t>QL97/1</t>
  </si>
  <si>
    <t>B101</t>
  </si>
  <si>
    <t>VP97/1B</t>
  </si>
  <si>
    <t>VP97/1C</t>
  </si>
  <si>
    <t>B102</t>
  </si>
  <si>
    <t>KT96/A</t>
  </si>
  <si>
    <t>B103</t>
  </si>
  <si>
    <t>B106</t>
  </si>
  <si>
    <t>VP91/1A</t>
  </si>
  <si>
    <t>XKG001</t>
  </si>
  <si>
    <t>NKD001</t>
  </si>
  <si>
    <t>NKD002</t>
  </si>
  <si>
    <t>XKG002</t>
  </si>
  <si>
    <t>NKT001</t>
  </si>
  <si>
    <t>NKT002</t>
  </si>
  <si>
    <t>XKG003</t>
  </si>
  <si>
    <t>NKD003</t>
  </si>
  <si>
    <t>MÃ</t>
  </si>
  <si>
    <t>XUẤT NHẬP</t>
  </si>
  <si>
    <t>TÊN  SP</t>
  </si>
  <si>
    <t>SỐ HIỆU</t>
  </si>
  <si>
    <t xml:space="preserve">TOÁN </t>
  </si>
  <si>
    <t>Số ô chứa giá trị số</t>
  </si>
  <si>
    <t>Số ô có ký tự thứ 2 là "o"</t>
  </si>
  <si>
    <t>Lập bảng thống kê tổng doanh thu của từng phòng trong quý 1 – 2012 theo bảng sau:</t>
  </si>
  <si>
    <t>Hàm về chuỗi: Left, Right, Mid</t>
  </si>
  <si>
    <t>Sử dụng hàm IF</t>
  </si>
  <si>
    <t>ĐIỂM ƯU TIÊN</t>
  </si>
  <si>
    <t xml:space="preserve"> 1/ Nếu thí sinh ở khu vực 1, điểm ưu tiên là 0, thí sinh ở khu vực 2, điểm ưu tiên là 1, thí sinh ở khu vực 3 điểm ưu tiên là 1.5. Các trường hợp còn lại điểm ưu tiên là 2.</t>
  </si>
  <si>
    <t xml:space="preserve"> 2/ Tổng điểm của từng thí sinh được tính là tổng của ba cột này và điểm ưu tiên theo từng khu vực của mỗi thí sinh.</t>
  </si>
  <si>
    <t>ĐÔNG</t>
  </si>
  <si>
    <t>KIỀU</t>
  </si>
  <si>
    <t>HƯNG</t>
  </si>
  <si>
    <t>NGÀY
CÔNG</t>
  </si>
  <si>
    <t>MÃ KT</t>
  </si>
  <si>
    <t>SỐ CON</t>
  </si>
  <si>
    <t>PCKV</t>
  </si>
  <si>
    <t>TP</t>
  </si>
  <si>
    <t>TÂM</t>
  </si>
  <si>
    <t>PP</t>
  </si>
  <si>
    <t>KHANG</t>
  </si>
  <si>
    <t>NV</t>
  </si>
  <si>
    <t>TRẦN ANH</t>
  </si>
  <si>
    <t>KT</t>
  </si>
  <si>
    <t>PHƯỢNG</t>
  </si>
  <si>
    <t>HÒANG THỊ</t>
  </si>
  <si>
    <t>NGUYỄN TỐ</t>
  </si>
  <si>
    <t>NHƯ</t>
  </si>
  <si>
    <t>BV</t>
  </si>
  <si>
    <t>LƯƠNG CẨM</t>
  </si>
  <si>
    <t>TÚ</t>
  </si>
  <si>
    <t>TQ</t>
  </si>
  <si>
    <t>BẢNG 2</t>
  </si>
  <si>
    <t>LCB</t>
  </si>
  <si>
    <t>HSCV</t>
  </si>
  <si>
    <t>TIỀN KT</t>
  </si>
  <si>
    <t>BẢNG ĐIỂM HỌC KỲ I</t>
  </si>
  <si>
    <t>Lớp CNTT</t>
  </si>
  <si>
    <t>MÃ SỐ</t>
  </si>
  <si>
    <t>ngay sinh</t>
  </si>
  <si>
    <t>MÔN THI</t>
  </si>
  <si>
    <t>ĐIỂM THI</t>
  </si>
  <si>
    <t>XẾP HẠNG</t>
  </si>
  <si>
    <t>A00T</t>
  </si>
  <si>
    <t>Nguyễn Văn</t>
  </si>
  <si>
    <t>Tý</t>
  </si>
  <si>
    <t>B00V</t>
  </si>
  <si>
    <t>Trần Thị</t>
  </si>
  <si>
    <t>Sửu</t>
  </si>
  <si>
    <t>Dần</t>
  </si>
  <si>
    <t>B00S</t>
  </si>
  <si>
    <t>Mão</t>
  </si>
  <si>
    <t>C00V</t>
  </si>
  <si>
    <t>Thìn</t>
  </si>
  <si>
    <t>D00T</t>
  </si>
  <si>
    <t>Tỵ</t>
  </si>
  <si>
    <t>Ngọ</t>
  </si>
  <si>
    <t>Vị</t>
  </si>
  <si>
    <t>D00S</t>
  </si>
  <si>
    <t>Thân</t>
  </si>
  <si>
    <t>Dậu</t>
  </si>
  <si>
    <t>Bảng tham chiếu môn thi</t>
  </si>
  <si>
    <t>T</t>
  </si>
  <si>
    <t>V</t>
  </si>
  <si>
    <t>Toán</t>
  </si>
  <si>
    <t>Văn</t>
  </si>
  <si>
    <t>Sinh Ngữ</t>
  </si>
  <si>
    <t>Dùng hàm VLOOKUP phối hợp với hàm WEEKDAY để lấy Thứ từ bảng</t>
  </si>
  <si>
    <r>
      <t xml:space="preserve">Kết quả ( Điểm thi từ  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 trở lên ghi "</t>
    </r>
    <r>
      <rPr>
        <b/>
        <sz val="11"/>
        <color theme="1"/>
        <rFont val="Calibri"/>
        <family val="2"/>
        <scheme val="minor"/>
      </rPr>
      <t>Đậu</t>
    </r>
    <r>
      <rPr>
        <sz val="11"/>
        <color theme="1"/>
        <rFont val="Calibri"/>
        <family val="2"/>
        <scheme val="minor"/>
      </rPr>
      <t>", ngược lại ghi "</t>
    </r>
    <r>
      <rPr>
        <b/>
        <sz val="11"/>
        <color theme="1"/>
        <rFont val="Calibri"/>
        <family val="2"/>
        <scheme val="minor"/>
      </rPr>
      <t>Rớt</t>
    </r>
    <r>
      <rPr>
        <sz val="11"/>
        <color theme="1"/>
        <rFont val="Calibri"/>
        <family val="2"/>
        <scheme val="minor"/>
      </rPr>
      <t>" )</t>
    </r>
  </si>
  <si>
    <r>
      <t xml:space="preserve">IF ( </t>
    </r>
    <r>
      <rPr>
        <sz val="11"/>
        <color rgb="FFFF0000"/>
        <rFont val="Calibri"/>
        <family val="2"/>
        <scheme val="minor"/>
      </rPr>
      <t>biểu thức điều kiện</t>
    </r>
    <r>
      <rPr>
        <sz val="11"/>
        <color theme="1"/>
        <rFont val="Calibri"/>
        <family val="2"/>
        <scheme val="minor"/>
      </rPr>
      <t xml:space="preserve"> , giá trị trả về đk </t>
    </r>
    <r>
      <rPr>
        <sz val="11"/>
        <color rgb="FF0070C0"/>
        <rFont val="Calibri"/>
        <family val="2"/>
        <scheme val="minor"/>
      </rPr>
      <t>TRUE</t>
    </r>
    <r>
      <rPr>
        <sz val="11"/>
        <color theme="1"/>
        <rFont val="Calibri"/>
        <family val="2"/>
        <scheme val="minor"/>
      </rPr>
      <t xml:space="preserve"> , giá trị trả về đk </t>
    </r>
    <r>
      <rPr>
        <sz val="11"/>
        <color rgb="FFC00000"/>
        <rFont val="Calibri"/>
        <family val="2"/>
        <scheme val="minor"/>
      </rPr>
      <t>FALSE</t>
    </r>
    <r>
      <rPr>
        <sz val="11"/>
        <color theme="1"/>
        <rFont val="Calibri"/>
        <family val="2"/>
        <scheme val="minor"/>
      </rPr>
      <t xml:space="preserve"> )</t>
    </r>
  </si>
  <si>
    <t>THAY THẾ CHO 1 CHUỖI BẤT KỲ  :  *</t>
  </si>
  <si>
    <t>THAY THẾ CHO 1 KÝ TỰ BẤT KỲ  :  ?</t>
  </si>
  <si>
    <t>LUÔN CÓ GIÁ TRỊ TRẢ VỀ</t>
  </si>
  <si>
    <t>Số ô có ký tự thứ 3 là "m"</t>
  </si>
  <si>
    <t>Số ô trống (không chứa giá trị)</t>
  </si>
  <si>
    <t>Tính tổng các giá trị số</t>
  </si>
  <si>
    <t>Tổng số ô trong vùng</t>
  </si>
  <si>
    <t>và Địa chỉ hổn hợp</t>
  </si>
  <si>
    <t xml:space="preserve"> - MÃ ĐỊA PHƯƠNG</t>
  </si>
  <si>
    <r>
      <t xml:space="preserve"> : LÀ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KÝ TỰ BÊN TRÁI CỦA </t>
    </r>
    <r>
      <rPr>
        <b/>
        <sz val="11"/>
        <color theme="1"/>
        <rFont val="Calibri"/>
        <family val="2"/>
        <scheme val="minor"/>
      </rPr>
      <t>MÃ DL</t>
    </r>
  </si>
  <si>
    <t xml:space="preserve"> - TÊN ĐỊA PHƯƠNG</t>
  </si>
  <si>
    <r>
      <t xml:space="preserve"> : NẾU MÃ ĐỊA PHƯƠNG LÀ "</t>
    </r>
    <r>
      <rPr>
        <b/>
        <sz val="11"/>
        <color theme="1"/>
        <rFont val="Calibri"/>
        <family val="2"/>
        <scheme val="minor"/>
      </rPr>
      <t>VT</t>
    </r>
    <r>
      <rPr>
        <sz val="11"/>
        <color theme="1"/>
        <rFont val="Calibri"/>
        <family val="2"/>
        <scheme val="minor"/>
      </rPr>
      <t>" THÌ TÊN ĐỊA PHƯƠNG LÀ "</t>
    </r>
    <r>
      <rPr>
        <b/>
        <sz val="11"/>
        <color theme="1"/>
        <rFont val="Calibri"/>
        <family val="2"/>
        <scheme val="minor"/>
      </rPr>
      <t>VŨNG TÀU</t>
    </r>
    <r>
      <rPr>
        <sz val="11"/>
        <color theme="1"/>
        <rFont val="Calibri"/>
        <family val="2"/>
        <scheme val="minor"/>
      </rPr>
      <t xml:space="preserve">", </t>
    </r>
  </si>
  <si>
    <r>
      <t xml:space="preserve">     NGƯỢC LẠI MÃ ĐỊA PHƯƠNG LÀ "</t>
    </r>
    <r>
      <rPr>
        <b/>
        <sz val="11"/>
        <color theme="1"/>
        <rFont val="Calibri"/>
        <family val="2"/>
        <scheme val="minor"/>
      </rPr>
      <t>NT</t>
    </r>
    <r>
      <rPr>
        <sz val="11"/>
        <color theme="1"/>
        <rFont val="Calibri"/>
        <family val="2"/>
        <scheme val="minor"/>
      </rPr>
      <t>" THÌ TÊN ĐỊA PHƯƠNG LÀ "</t>
    </r>
    <r>
      <rPr>
        <b/>
        <sz val="11"/>
        <color theme="1"/>
        <rFont val="Calibri"/>
        <family val="2"/>
        <scheme val="minor"/>
      </rPr>
      <t>NHA TRANG</t>
    </r>
    <r>
      <rPr>
        <sz val="11"/>
        <color theme="1"/>
        <rFont val="Calibri"/>
        <family val="2"/>
        <scheme val="minor"/>
      </rPr>
      <t>"</t>
    </r>
  </si>
  <si>
    <r>
      <t xml:space="preserve"> : LÀ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KÝ TỰ BÊN PHẢI CỦA </t>
    </r>
    <r>
      <rPr>
        <b/>
        <sz val="11"/>
        <color theme="1"/>
        <rFont val="Calibri"/>
        <family val="2"/>
        <scheme val="minor"/>
      </rPr>
      <t>MÃ DL</t>
    </r>
  </si>
  <si>
    <r>
      <t xml:space="preserve"> : LÀ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KÝ TỰ 2 &amp; 3 CỦA </t>
    </r>
    <r>
      <rPr>
        <b/>
        <sz val="11"/>
        <color theme="1"/>
        <rFont val="Calibri"/>
        <family val="2"/>
        <scheme val="minor"/>
      </rPr>
      <t>MÃ DL</t>
    </r>
  </si>
  <si>
    <t>?</t>
  </si>
  <si>
    <t>Vân</t>
  </si>
  <si>
    <t>Kiều</t>
  </si>
  <si>
    <t>Potter</t>
  </si>
  <si>
    <t>Huy</t>
  </si>
  <si>
    <t>Michel</t>
  </si>
  <si>
    <t>Trung bình</t>
  </si>
  <si>
    <t>Yếu</t>
  </si>
  <si>
    <t>Khá</t>
  </si>
  <si>
    <t>Giỏi</t>
  </si>
  <si>
    <t>Xuất sắc</t>
  </si>
  <si>
    <t>X.LOẠI 2</t>
  </si>
  <si>
    <t>MỘT HÀM          &gt;</t>
  </si>
  <si>
    <t>ĐỐI SỐ HÀM      &gt;</t>
  </si>
  <si>
    <t>max</t>
  </si>
  <si>
    <t>min</t>
  </si>
  <si>
    <t>average</t>
  </si>
  <si>
    <t>sum</t>
  </si>
  <si>
    <t>count</t>
  </si>
  <si>
    <t>counta - count</t>
  </si>
  <si>
    <t>countblank</t>
  </si>
  <si>
    <t>counta + countblank</t>
  </si>
  <si>
    <t>countif</t>
  </si>
  <si>
    <t>dò chính xác</t>
  </si>
  <si>
    <t>vertical</t>
  </si>
  <si>
    <t>dò gần đúng</t>
  </si>
  <si>
    <t>HLOOKUP</t>
  </si>
  <si>
    <t>horizontal</t>
  </si>
  <si>
    <t>VLOOKUP ( giá trị dò , vùng tham chiếu dò tìm , thứ tự cột trả về , kiểu dò )</t>
  </si>
  <si>
    <t>&gt;=5</t>
  </si>
  <si>
    <t>SUNDAY</t>
  </si>
  <si>
    <t>SỐ ĐỐI SỐ ( 1 , 2 , 3 , ….. , 30 )  &gt;  KIỂU DỮ LIỆU / Ý NGHĨA  CỦA TỪNG ĐỐI SỐ  &gt;  THỨ TỰ CÁC ĐỐI SỐ</t>
  </si>
  <si>
    <t>SUMIF ( vùng so sánh điều kiện , ĐIỀU KIỆN , vùng tính tổng )</t>
  </si>
  <si>
    <t xml:space="preserve">TỶ LỆ LÃI SUẤT </t>
  </si>
  <si>
    <t>( Cột  J)</t>
  </si>
  <si>
    <t>G</t>
  </si>
  <si>
    <t>GẠO</t>
  </si>
  <si>
    <t>ĐƯỜNG</t>
  </si>
  <si>
    <t>THAN</t>
  </si>
  <si>
    <t>IF ( KT3="G","GẠO", IF ( KT3 ="D","DUONG","THAN") )</t>
  </si>
  <si>
    <t xml:space="preserve"> &lt;&gt;</t>
  </si>
  <si>
    <r>
      <t xml:space="preserve">HÀM </t>
    </r>
    <r>
      <rPr>
        <b/>
        <sz val="12"/>
        <color rgb="FFFF0000"/>
        <rFont val="Calibri"/>
        <family val="2"/>
        <scheme val="minor"/>
      </rPr>
      <t>IF</t>
    </r>
    <r>
      <rPr>
        <sz val="12"/>
        <color theme="1"/>
        <rFont val="Calibri"/>
        <family val="2"/>
        <scheme val="minor"/>
      </rPr>
      <t xml:space="preserve"> KẾT HỢP HÀM </t>
    </r>
    <r>
      <rPr>
        <b/>
        <sz val="12"/>
        <color rgb="FFFF0000"/>
        <rFont val="Calibri"/>
        <family val="2"/>
        <scheme val="minor"/>
      </rPr>
      <t>AND/OR</t>
    </r>
  </si>
  <si>
    <r>
      <t xml:space="preserve">Dưới đây là bảng điểm tuyển sinh của một trường đại học. Mỗi sinh viên có ba cột điểm Toán, Lý, Hóa và cột điểm TB. </t>
    </r>
    <r>
      <rPr>
        <b/>
        <sz val="11"/>
        <color rgb="FFC00000"/>
        <rFont val="Calibri"/>
        <family val="2"/>
        <scheme val="minor"/>
      </rPr>
      <t>Thí sinh được coi là Đậu nếu tất cả ba môn thi đều có điểm &gt;= 4 và điểm TB &gt;=15, ngược lại thì thí sinh đó Rớt</t>
    </r>
    <r>
      <rPr>
        <sz val="11"/>
        <color theme="1"/>
        <rFont val="Calibri"/>
        <family val="2"/>
        <scheme val="minor"/>
      </rPr>
      <t>.</t>
    </r>
  </si>
  <si>
    <t>IF(</t>
  </si>
  <si>
    <t>TOÁN &gt;= 4
LÝ &gt;= 4
HÓA &gt;= 4
TB &gt;= 15</t>
  </si>
  <si>
    <t>, "ĐẬU"</t>
  </si>
  <si>
    <t>, "RỚT"</t>
  </si>
  <si>
    <t>)</t>
  </si>
  <si>
    <r>
      <t xml:space="preserve">Sử dụng </t>
    </r>
    <r>
      <rPr>
        <b/>
        <sz val="11"/>
        <color rgb="FFC00000"/>
        <rFont val="Calibri"/>
        <family val="2"/>
        <scheme val="minor"/>
      </rPr>
      <t>hàm IF</t>
    </r>
    <r>
      <rPr>
        <sz val="11"/>
        <color theme="1"/>
        <rFont val="Calibri"/>
        <family val="2"/>
        <scheme val="minor"/>
      </rPr>
      <t xml:space="preserve"> và </t>
    </r>
    <r>
      <rPr>
        <b/>
        <sz val="11"/>
        <color rgb="FFC00000"/>
        <rFont val="Calibri"/>
        <family val="2"/>
        <scheme val="minor"/>
      </rPr>
      <t>hàm AND</t>
    </r>
    <r>
      <rPr>
        <sz val="11"/>
        <color theme="1"/>
        <rFont val="Calibri"/>
        <family val="2"/>
        <scheme val="minor"/>
      </rPr>
      <t xml:space="preserve"> để điền giá trị Đậu hoặc Rớt vào cột kết quả.</t>
    </r>
  </si>
  <si>
    <t>AND</t>
  </si>
  <si>
    <t>0R</t>
  </si>
  <si>
    <t>IF LỒNG NHAU  :</t>
  </si>
  <si>
    <r>
      <t xml:space="preserve">IF ( ĐIỀU KIỆN , GIÁ TRỊ TRẢ VỀ NẾU ĐK ĐÚNG , </t>
    </r>
    <r>
      <rPr>
        <b/>
        <sz val="11"/>
        <color rgb="FFFF0000"/>
        <rFont val="Calibri"/>
        <family val="2"/>
        <scheme val="minor"/>
      </rPr>
      <t>IF ( ĐK , GIÁ TRỊ TRẢ VỀ , GIÁ TRỊ TRẢ VỀ ĐK SAI )</t>
    </r>
    <r>
      <rPr>
        <sz val="11"/>
        <color theme="1"/>
        <rFont val="Calibri"/>
        <family val="2"/>
        <scheme val="minor"/>
      </rPr>
      <t xml:space="preserve"> )</t>
    </r>
  </si>
  <si>
    <t xml:space="preserve">KÝ TỰ 3 </t>
  </si>
  <si>
    <t>A&lt;&gt;B</t>
  </si>
  <si>
    <r>
      <t xml:space="preserve">CÁC HÀM VỀ </t>
    </r>
    <r>
      <rPr>
        <b/>
        <sz val="12"/>
        <color rgb="FFFF0000"/>
        <rFont val="Calibri"/>
        <family val="2"/>
        <scheme val="minor"/>
      </rPr>
      <t>NGÀY THÁNG</t>
    </r>
  </si>
  <si>
    <t>TODAY</t>
  </si>
  <si>
    <t>NOW</t>
  </si>
  <si>
    <t>DAY</t>
  </si>
  <si>
    <t>MONTH</t>
  </si>
  <si>
    <t>YEAR</t>
  </si>
  <si>
    <t>DATE</t>
  </si>
  <si>
    <t>WEEKDAY</t>
  </si>
  <si>
    <r>
      <rPr>
        <b/>
        <sz val="10"/>
        <color rgb="FFFF0000"/>
        <rFont val="Arial"/>
        <family val="2"/>
      </rPr>
      <t>AUTO</t>
    </r>
    <r>
      <rPr>
        <sz val="10"/>
        <rFont val="Arial"/>
        <family val="2"/>
      </rPr>
      <t xml:space="preserve"> FILTER
</t>
    </r>
    <r>
      <rPr>
        <b/>
        <sz val="10"/>
        <color rgb="FFFF0000"/>
        <rFont val="Arial"/>
        <family val="2"/>
      </rPr>
      <t>ADVANCED</t>
    </r>
    <r>
      <rPr>
        <sz val="10"/>
        <rFont val="Arial"/>
        <family val="2"/>
      </rPr>
      <t xml:space="preserve"> FILTER</t>
    </r>
  </si>
  <si>
    <t>TẠO ĐIỀU KIỆN LỌC &gt; TIÊU ĐỀ / CÔNG THỨC</t>
  </si>
  <si>
    <t>TIẾN HÀNH FILTER</t>
  </si>
  <si>
    <t xml:space="preserve">CÂU 6. 3 </t>
  </si>
  <si>
    <t>CÂU 6.2</t>
  </si>
  <si>
    <t xml:space="preserve">CÂU 6.1 : </t>
  </si>
  <si>
    <t>(A+B)*HS</t>
  </si>
  <si>
    <r>
      <t>TÊN_HÀM</t>
    </r>
    <r>
      <rPr>
        <sz val="14"/>
        <color theme="1"/>
        <rFont val="Calibri"/>
        <family val="2"/>
        <scheme val="minor"/>
      </rPr>
      <t>(</t>
    </r>
    <r>
      <rPr>
        <sz val="14"/>
        <color rgb="FFFF0000"/>
        <rFont val="Calibri"/>
        <family val="2"/>
        <scheme val="minor"/>
      </rPr>
      <t>ĐỐI SỐ 1 , ĐS2, ĐS3, … , ĐS</t>
    </r>
    <r>
      <rPr>
        <vertAlign val="subscript"/>
        <sz val="14"/>
        <color rgb="FFFF0000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>)</t>
    </r>
  </si>
  <si>
    <t>HÀM SUMIF</t>
  </si>
  <si>
    <t>MAX CỘT F</t>
  </si>
  <si>
    <t>MAX CỘT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</si>
</sst>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rgb="FFFF0000"/>
      <name val="Calibri"/>
      <family val="2"/>
      <scheme val="minor"/>
    </font>
    <font>
      <vertAlign val="subscript"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A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49" fontId="4" fillId="0" borderId="0" xfId="0" applyNumberFormat="1" applyFont="1"/>
    <xf numFmtId="0" fontId="5" fillId="0" borderId="0" xfId="0" applyFont="1"/>
    <xf numFmtId="0" fontId="5" fillId="2" borderId="0" xfId="0" applyFont="1" applyFill="1"/>
    <xf numFmtId="0" fontId="6" fillId="0" borderId="0" xfId="2"/>
    <xf numFmtId="0" fontId="0" fillId="0" borderId="0" xfId="1" applyNumberFormat="1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/>
    <xf numFmtId="0" fontId="13" fillId="0" borderId="1" xfId="0" applyFont="1" applyBorder="1"/>
    <xf numFmtId="14" fontId="0" fillId="0" borderId="1" xfId="0" applyNumberFormat="1" applyBorder="1"/>
    <xf numFmtId="164" fontId="0" fillId="0" borderId="1" xfId="1" applyNumberFormat="1" applyFont="1" applyBorder="1"/>
    <xf numFmtId="0" fontId="15" fillId="0" borderId="0" xfId="0" applyFont="1"/>
    <xf numFmtId="0" fontId="0" fillId="0" borderId="1" xfId="0" applyBorder="1" applyAlignment="1">
      <alignment horizontal="centerContinuous"/>
    </xf>
    <xf numFmtId="0" fontId="16" fillId="0" borderId="0" xfId="0" applyFont="1"/>
    <xf numFmtId="0" fontId="14" fillId="3" borderId="1" xfId="0" applyFont="1" applyFill="1" applyBorder="1" applyAlignment="1">
      <alignment horizontal="center" vertical="center" wrapText="1"/>
    </xf>
    <xf numFmtId="0" fontId="18" fillId="0" borderId="2" xfId="0" applyFont="1" applyBorder="1"/>
    <xf numFmtId="0" fontId="0" fillId="0" borderId="2" xfId="0" applyBorder="1"/>
    <xf numFmtId="0" fontId="0" fillId="0" borderId="0" xfId="0" quotePrefix="1"/>
    <xf numFmtId="0" fontId="5" fillId="0" borderId="2" xfId="0" applyFont="1" applyBorder="1"/>
    <xf numFmtId="0" fontId="0" fillId="2" borderId="0" xfId="0" applyFill="1"/>
    <xf numFmtId="22" fontId="0" fillId="0" borderId="0" xfId="0" applyNumberFormat="1"/>
    <xf numFmtId="0" fontId="6" fillId="0" borderId="0" xfId="2" applyAlignment="1">
      <alignment horizontal="right"/>
    </xf>
    <xf numFmtId="0" fontId="0" fillId="0" borderId="0" xfId="0" applyAlignment="1">
      <alignment horizontal="left" vertical="center" wrapText="1"/>
    </xf>
    <xf numFmtId="0" fontId="6" fillId="0" borderId="0" xfId="2" applyAlignment="1">
      <alignment horizontal="center" wrapText="1"/>
    </xf>
    <xf numFmtId="0" fontId="6" fillId="0" borderId="0" xfId="2" applyAlignment="1">
      <alignment horizont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6" fillId="0" borderId="1" xfId="2" applyBorder="1" applyAlignment="1">
      <alignment horizontal="center"/>
    </xf>
    <xf numFmtId="0" fontId="6" fillId="0" borderId="1" xfId="2" applyBorder="1"/>
    <xf numFmtId="14" fontId="6" fillId="0" borderId="1" xfId="2" applyNumberFormat="1" applyBorder="1"/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428626</xdr:colOff>
      <xdr:row>1</xdr:row>
      <xdr:rowOff>114301</xdr:rowOff>
    </xdr:from>
    <xdr:to>
      <xdr:col>16</xdr:col>
      <xdr:colOff>504825</xdr:colOff>
      <xdr:row>12</xdr:row>
      <xdr:rowOff>164019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4126" y="323851"/>
          <a:ext cx="4343399" cy="23547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109714</xdr:colOff>
      <xdr:row>0</xdr:row>
      <xdr:rowOff>100794</xdr:rowOff>
    </xdr:from>
    <xdr:to>
      <xdr:col>19</xdr:col>
      <xdr:colOff>159410</xdr:colOff>
      <xdr:row>16</xdr:row>
      <xdr:rowOff>80593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9422" y="100794"/>
          <a:ext cx="5067173" cy="269955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523876</xdr:colOff>
      <xdr:row>0</xdr:row>
      <xdr:rowOff>85725</xdr:rowOff>
    </xdr:from>
    <xdr:to>
      <xdr:col>15</xdr:col>
      <xdr:colOff>38100</xdr:colOff>
      <xdr:row>6</xdr:row>
      <xdr:rowOff>25027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8089" y="85725"/>
          <a:ext cx="5610224" cy="10251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152400</xdr:rowOff>
    </xdr:from>
    <xdr:to>
      <xdr:col>7</xdr:col>
      <xdr:colOff>469624</xdr:colOff>
      <xdr:row>26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57450"/>
          <a:ext cx="4736824" cy="2867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323851</xdr:colOff>
      <xdr:row>1</xdr:row>
      <xdr:rowOff>0</xdr:rowOff>
    </xdr:from>
    <xdr:to>
      <xdr:col>7</xdr:col>
      <xdr:colOff>104775</xdr:colOff>
      <xdr:row>2</xdr:row>
      <xdr:rowOff>142875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543051" y="190500"/>
          <a:ext cx="2828924" cy="333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/>
            <a:t>LẬP</a:t>
          </a:r>
          <a:r>
            <a:rPr lang="en-US" sz="2000" b="1" baseline="0"/>
            <a:t> CÔNG THỨC</a:t>
          </a:r>
          <a:endParaRPr lang="en-US" sz="20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4</xdr:row>
      <xdr:rowOff>28576</xdr:rowOff>
    </xdr:from>
    <xdr:to>
      <xdr:col>16</xdr:col>
      <xdr:colOff>104775</xdr:colOff>
      <xdr:row>7</xdr:row>
      <xdr:rowOff>154804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34150" y="790576"/>
          <a:ext cx="3400425" cy="6977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4</xdr:row>
      <xdr:rowOff>9525</xdr:rowOff>
    </xdr:from>
    <xdr:to>
      <xdr:col>11</xdr:col>
      <xdr:colOff>600075</xdr:colOff>
      <xdr:row>8</xdr:row>
      <xdr:rowOff>120156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1650" y="771525"/>
          <a:ext cx="2295525" cy="10059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21535</xdr:colOff>
      <xdr:row>10</xdr:row>
      <xdr:rowOff>122583</xdr:rowOff>
    </xdr:from>
    <xdr:to>
      <xdr:col>11</xdr:col>
      <xdr:colOff>530916</xdr:colOff>
      <xdr:row>14</xdr:row>
      <xdr:rowOff>1204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5918" y="1991140"/>
          <a:ext cx="5048250" cy="6207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304800</xdr:colOff>
      <xdr:row>4</xdr:row>
      <xdr:rowOff>38100</xdr:rowOff>
    </xdr:from>
    <xdr:to>
      <xdr:col>19</xdr:col>
      <xdr:colOff>276225</xdr:colOff>
      <xdr:row>9</xdr:row>
      <xdr:rowOff>173191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9575" y="800100"/>
          <a:ext cx="4238625" cy="108759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1</xdr:row>
      <xdr:rowOff>57151</xdr:rowOff>
    </xdr:from>
    <xdr:to>
      <xdr:col>14</xdr:col>
      <xdr:colOff>200025</xdr:colOff>
      <xdr:row>8</xdr:row>
      <xdr:rowOff>41369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57800" y="628651"/>
          <a:ext cx="4857750" cy="1317718"/>
        </a:xfrm>
        <a:prstGeom prst="rect">
          <a:avLst/>
        </a:prstGeom>
      </xdr:spPr>
    </xdr:pic>
    <xdr:clientData/>
  </xdr:twoCellAnchor>
  <xdr:twoCellAnchor>
    <xdr:from>
      <xdr:col>2</xdr:col>
      <xdr:colOff>357553</xdr:colOff>
      <xdr:row>18</xdr:row>
      <xdr:rowOff>164123</xdr:rowOff>
    </xdr:from>
    <xdr:to>
      <xdr:col>2</xdr:col>
      <xdr:colOff>691661</xdr:colOff>
      <xdr:row>20</xdr:row>
      <xdr:rowOff>123092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5B3A50E-548D-4CDE-91C4-B1669FF5E78B}"/>
            </a:ext>
          </a:extLst>
        </xdr:cNvPr>
        <xdr:cNvSpPr/>
      </xdr:nvSpPr>
      <xdr:spPr>
        <a:xfrm>
          <a:off x="1889173" y="362243"/>
          <a:ext cx="334108" cy="324729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70C0"/>
              </a:solidFill>
            </a:rPr>
            <a:t>1</a:t>
          </a:r>
        </a:p>
      </xdr:txBody>
    </xdr:sp>
    <xdr:clientData/>
  </xdr:twoCellAnchor>
  <xdr:twoCellAnchor>
    <xdr:from>
      <xdr:col>2</xdr:col>
      <xdr:colOff>208085</xdr:colOff>
      <xdr:row>18</xdr:row>
      <xdr:rowOff>0</xdr:rowOff>
    </xdr:from>
    <xdr:to>
      <xdr:col>2</xdr:col>
      <xdr:colOff>838203</xdr:colOff>
      <xdr:row>18</xdr:row>
      <xdr:rowOff>167054</xdr:rowOff>
    </xdr:to>
    <xdr:sp macro="" textlink="">
      <xdr:nvSpPr>
        <xdr:cNvPr id="4" name="Left Brace 3">
          <a:extLst>
            <a:ext uri="{FF2B5EF4-FFF2-40B4-BE49-F238E27FC236}">
              <a16:creationId xmlns:a16="http://schemas.microsoft.com/office/drawing/2014/main" id="{977D16F2-3C03-4860-A07F-D9CE6026342F}"/>
            </a:ext>
          </a:extLst>
        </xdr:cNvPr>
        <xdr:cNvSpPr/>
      </xdr:nvSpPr>
      <xdr:spPr>
        <a:xfrm rot="16200000">
          <a:off x="1971237" y="-33412"/>
          <a:ext cx="167054" cy="630118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899747</xdr:colOff>
      <xdr:row>18</xdr:row>
      <xdr:rowOff>5861</xdr:rowOff>
    </xdr:from>
    <xdr:to>
      <xdr:col>4</xdr:col>
      <xdr:colOff>545123</xdr:colOff>
      <xdr:row>18</xdr:row>
      <xdr:rowOff>172916</xdr:rowOff>
    </xdr:to>
    <xdr:sp macro="" textlink="">
      <xdr:nvSpPr>
        <xdr:cNvPr id="5" name="Left Brace 4">
          <a:extLst>
            <a:ext uri="{FF2B5EF4-FFF2-40B4-BE49-F238E27FC236}">
              <a16:creationId xmlns:a16="http://schemas.microsoft.com/office/drawing/2014/main" id="{2E9972CC-05E1-410F-9864-CDA1751F54B9}"/>
            </a:ext>
          </a:extLst>
        </xdr:cNvPr>
        <xdr:cNvSpPr/>
      </xdr:nvSpPr>
      <xdr:spPr>
        <a:xfrm rot="16200000">
          <a:off x="3210657" y="-575309"/>
          <a:ext cx="167055" cy="1725636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14656</xdr:colOff>
      <xdr:row>17</xdr:row>
      <xdr:rowOff>181705</xdr:rowOff>
    </xdr:from>
    <xdr:to>
      <xdr:col>9</xdr:col>
      <xdr:colOff>392726</xdr:colOff>
      <xdr:row>18</xdr:row>
      <xdr:rowOff>167054</xdr:rowOff>
    </xdr:to>
    <xdr:sp macro="" textlink="">
      <xdr:nvSpPr>
        <xdr:cNvPr id="6" name="Left Brace 5">
          <a:extLst>
            <a:ext uri="{FF2B5EF4-FFF2-40B4-BE49-F238E27FC236}">
              <a16:creationId xmlns:a16="http://schemas.microsoft.com/office/drawing/2014/main" id="{7DBE8B7A-6931-473D-9764-90B9138E689F}"/>
            </a:ext>
          </a:extLst>
        </xdr:cNvPr>
        <xdr:cNvSpPr/>
      </xdr:nvSpPr>
      <xdr:spPr>
        <a:xfrm rot="16200000">
          <a:off x="5552636" y="-1134795"/>
          <a:ext cx="183469" cy="281647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576470</xdr:colOff>
      <xdr:row>19</xdr:row>
      <xdr:rowOff>17585</xdr:rowOff>
    </xdr:from>
    <xdr:to>
      <xdr:col>4</xdr:col>
      <xdr:colOff>255</xdr:colOff>
      <xdr:row>20</xdr:row>
      <xdr:rowOff>128954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F30E9896-01B2-480E-855C-A1C2DB4BD0FF}"/>
            </a:ext>
          </a:extLst>
        </xdr:cNvPr>
        <xdr:cNvSpPr/>
      </xdr:nvSpPr>
      <xdr:spPr>
        <a:xfrm>
          <a:off x="2564296" y="3741446"/>
          <a:ext cx="285176" cy="296899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70C0"/>
              </a:solidFill>
            </a:rPr>
            <a:t>2</a:t>
          </a:r>
        </a:p>
      </xdr:txBody>
    </xdr:sp>
    <xdr:clientData/>
  </xdr:twoCellAnchor>
  <xdr:twoCellAnchor>
    <xdr:from>
      <xdr:col>7</xdr:col>
      <xdr:colOff>46891</xdr:colOff>
      <xdr:row>19</xdr:row>
      <xdr:rowOff>35170</xdr:rowOff>
    </xdr:from>
    <xdr:to>
      <xdr:col>7</xdr:col>
      <xdr:colOff>380999</xdr:colOff>
      <xdr:row>20</xdr:row>
      <xdr:rowOff>146540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BC68035E-0B59-4035-8BFB-7879B86D27AD}"/>
            </a:ext>
          </a:extLst>
        </xdr:cNvPr>
        <xdr:cNvSpPr/>
      </xdr:nvSpPr>
      <xdr:spPr>
        <a:xfrm>
          <a:off x="5487571" y="416170"/>
          <a:ext cx="334108" cy="29425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70C0"/>
              </a:solidFill>
            </a:rPr>
            <a:t>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43071</xdr:colOff>
      <xdr:row>0</xdr:row>
      <xdr:rowOff>129209</xdr:rowOff>
    </xdr:from>
    <xdr:to>
      <xdr:col>18</xdr:col>
      <xdr:colOff>516835</xdr:colOff>
      <xdr:row>10</xdr:row>
      <xdr:rowOff>96079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132C8E18-8F92-4E7B-AF9A-99A1F15D4D3F}"/>
            </a:ext>
          </a:extLst>
        </xdr:cNvPr>
        <xdr:cNvGrpSpPr/>
      </xdr:nvGrpSpPr>
      <xdr:grpSpPr>
        <a:xfrm>
          <a:off x="7528256" y="129209"/>
          <a:ext cx="4236871" cy="1783947"/>
          <a:chOff x="6650936" y="1"/>
          <a:chExt cx="4498411" cy="1961530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1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650936" y="1"/>
            <a:ext cx="3516285" cy="964663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1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656352" y="1006560"/>
            <a:ext cx="4492995" cy="95497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4"/>
  <sheetViews>
    <sheetView tabSelected="1" zoomScale="115" zoomScaleNormal="115" workbookViewId="0">
      <selection activeCell="A4" sqref="A4:A5"/>
    </sheetView>
  </sheetViews>
  <sheetFormatPr defaultColWidth="9.109375" defaultRowHeight="16.8" x14ac:dyDescent="0.3"/>
  <cols>
    <col min="1" max="1" width="9.109375" style="4"/>
    <col min="2" max="2" width="9.109375" style="4" customWidth="1"/>
    <col min="3" max="3" width="9.109375" style="4"/>
    <col min="4" max="4" width="14.33203125" style="4" customWidth="1"/>
    <col min="5" max="6" width="9.109375" style="4"/>
    <col min="7" max="7" width="10.33203125" style="4" bestFit="1" customWidth="1"/>
    <col min="8" max="16384" width="9.109375" style="4"/>
  </cols>
  <sheetData>
    <row r="2" spans="1:7" x14ac:dyDescent="0.3">
      <c r="B2" s="4" t="s">
        <v>225</v>
      </c>
    </row>
    <row r="3" spans="1:7" x14ac:dyDescent="0.3">
      <c r="A3" s="4" t="s">
        <v>29</v>
      </c>
      <c r="B3" s="4" t="s">
        <v>122</v>
      </c>
      <c r="C3" s="4" t="s">
        <v>226</v>
      </c>
      <c r="D3" s="4" t="s">
        <v>227</v>
      </c>
      <c r="E3" s="4" t="s">
        <v>228</v>
      </c>
      <c r="F3" s="4" t="s">
        <v>229</v>
      </c>
      <c r="G3" s="4" t="s">
        <v>230</v>
      </c>
    </row>
    <row r="4" spans="1:7" x14ac:dyDescent="0.3">
      <c r="A4" s="4">
        <v>1</v>
      </c>
      <c r="B4" s="4" t="s">
        <v>231</v>
      </c>
      <c r="C4" s="4" t="s">
        <v>232</v>
      </c>
      <c r="D4" s="5">
        <v>16616</v>
      </c>
      <c r="E4" s="4" t="s">
        <v>233</v>
      </c>
      <c r="F4" s="6" t="s">
        <v>234</v>
      </c>
      <c r="G4" s="4">
        <v>100000</v>
      </c>
    </row>
    <row r="5" spans="1:7" x14ac:dyDescent="0.3">
      <c r="A5" s="4">
        <v>2</v>
      </c>
      <c r="B5" s="4" t="s">
        <v>235</v>
      </c>
      <c r="C5" s="4" t="s">
        <v>232</v>
      </c>
      <c r="D5" s="5"/>
      <c r="F5" s="6"/>
      <c r="G5" s="4">
        <v>200000</v>
      </c>
    </row>
    <row r="6" spans="1:7" x14ac:dyDescent="0.3">
      <c r="B6" s="4" t="s">
        <v>236</v>
      </c>
      <c r="C6" s="4" t="s">
        <v>237</v>
      </c>
      <c r="D6" s="5"/>
      <c r="F6" s="6"/>
      <c r="G6" s="4">
        <v>150000</v>
      </c>
    </row>
    <row r="7" spans="1:7" x14ac:dyDescent="0.3">
      <c r="B7" s="4" t="s">
        <v>238</v>
      </c>
      <c r="C7" s="4" t="s">
        <v>232</v>
      </c>
      <c r="D7" s="5"/>
      <c r="F7" s="6"/>
      <c r="G7" s="4">
        <v>120000</v>
      </c>
    </row>
    <row r="8" spans="1:7" x14ac:dyDescent="0.3">
      <c r="B8" s="4" t="s">
        <v>239</v>
      </c>
      <c r="C8" s="4" t="s">
        <v>232</v>
      </c>
      <c r="D8" s="5"/>
      <c r="F8" s="6"/>
      <c r="G8" s="4">
        <v>160000</v>
      </c>
    </row>
    <row r="9" spans="1:7" x14ac:dyDescent="0.3">
      <c r="B9" s="4" t="s">
        <v>240</v>
      </c>
      <c r="C9" s="4" t="s">
        <v>237</v>
      </c>
      <c r="D9" s="5"/>
      <c r="F9" s="6"/>
      <c r="G9" s="4">
        <v>200000</v>
      </c>
    </row>
    <row r="10" spans="1:7" x14ac:dyDescent="0.3">
      <c r="B10" s="4" t="s">
        <v>241</v>
      </c>
      <c r="C10" s="4" t="s">
        <v>237</v>
      </c>
      <c r="D10" s="5"/>
      <c r="F10" s="6"/>
      <c r="G10" s="4">
        <v>150000</v>
      </c>
    </row>
    <row r="11" spans="1:7" x14ac:dyDescent="0.3">
      <c r="B11" s="4" t="s">
        <v>242</v>
      </c>
      <c r="C11" s="4" t="s">
        <v>243</v>
      </c>
      <c r="D11" s="5"/>
      <c r="F11" s="6"/>
      <c r="G11" s="4">
        <v>100000</v>
      </c>
    </row>
    <row r="12" spans="1:7" x14ac:dyDescent="0.3">
      <c r="B12" s="4" t="s">
        <v>244</v>
      </c>
      <c r="C12" s="4" t="s">
        <v>232</v>
      </c>
      <c r="D12" s="5"/>
      <c r="F12" s="6"/>
      <c r="G12" s="4">
        <v>120000</v>
      </c>
    </row>
    <row r="13" spans="1:7" x14ac:dyDescent="0.3">
      <c r="B13" s="4" t="s">
        <v>245</v>
      </c>
      <c r="C13" s="4" t="s">
        <v>232</v>
      </c>
      <c r="D13" s="5"/>
      <c r="F13" s="6"/>
      <c r="G13" s="4">
        <v>150000</v>
      </c>
    </row>
    <row r="14" spans="1:7" x14ac:dyDescent="0.3">
      <c r="A14" s="4" t="s">
        <v>246</v>
      </c>
      <c r="G14" s="4">
        <f>SUM(G4:G13)</f>
        <v>1450000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1"/>
  <sheetViews>
    <sheetView zoomScale="115" zoomScaleNormal="115" workbookViewId="0">
      <selection activeCell="E6" sqref="E6"/>
    </sheetView>
  </sheetViews>
  <sheetFormatPr defaultRowHeight="14.4" x14ac:dyDescent="0.3"/>
  <cols>
    <col min="1" max="1" width="12.5546875" customWidth="1"/>
    <col min="2" max="2" width="14.33203125" customWidth="1"/>
  </cols>
  <sheetData>
    <row r="1" spans="1:7" x14ac:dyDescent="0.3">
      <c r="A1" t="s">
        <v>78</v>
      </c>
    </row>
    <row r="3" spans="1:7" x14ac:dyDescent="0.3">
      <c r="A3" t="s">
        <v>79</v>
      </c>
    </row>
    <row r="5" spans="1:7" ht="27.6" x14ac:dyDescent="0.3">
      <c r="A5" s="22" t="s">
        <v>80</v>
      </c>
      <c r="B5" s="22" t="s">
        <v>81</v>
      </c>
      <c r="C5" s="22" t="s">
        <v>82</v>
      </c>
      <c r="D5" s="22" t="s">
        <v>83</v>
      </c>
      <c r="E5" s="22" t="s">
        <v>84</v>
      </c>
      <c r="F5" s="22" t="s">
        <v>404</v>
      </c>
      <c r="G5" s="22" t="s">
        <v>85</v>
      </c>
    </row>
    <row r="6" spans="1:7" x14ac:dyDescent="0.3">
      <c r="A6" s="17">
        <v>37166</v>
      </c>
      <c r="B6" s="15" t="s">
        <v>86</v>
      </c>
      <c r="C6" s="15">
        <v>15</v>
      </c>
      <c r="D6" s="18">
        <v>3000</v>
      </c>
      <c r="E6" s="15"/>
      <c r="F6" s="16">
        <v>0.1</v>
      </c>
      <c r="G6" s="15"/>
    </row>
    <row r="7" spans="1:7" x14ac:dyDescent="0.3">
      <c r="A7" s="17">
        <v>37167</v>
      </c>
      <c r="B7" s="15" t="s">
        <v>87</v>
      </c>
      <c r="C7" s="15">
        <v>25</v>
      </c>
      <c r="D7" s="18">
        <v>2500</v>
      </c>
      <c r="E7" s="15"/>
      <c r="F7" s="16">
        <v>0.15</v>
      </c>
      <c r="G7" s="15"/>
    </row>
    <row r="8" spans="1:7" x14ac:dyDescent="0.3">
      <c r="A8" s="17">
        <v>37168</v>
      </c>
      <c r="B8" s="15" t="s">
        <v>88</v>
      </c>
      <c r="C8" s="15">
        <v>12</v>
      </c>
      <c r="D8" s="18">
        <v>2700</v>
      </c>
      <c r="E8" s="15"/>
      <c r="F8" s="16">
        <v>0.13500000000000001</v>
      </c>
      <c r="G8" s="15"/>
    </row>
    <row r="9" spans="1:7" x14ac:dyDescent="0.3">
      <c r="A9" s="17">
        <v>37169</v>
      </c>
      <c r="B9" s="15" t="s">
        <v>89</v>
      </c>
      <c r="C9" s="15">
        <v>22</v>
      </c>
      <c r="D9" s="18">
        <v>4500</v>
      </c>
      <c r="E9" s="15"/>
      <c r="F9" s="16">
        <v>0.9</v>
      </c>
      <c r="G9" s="15"/>
    </row>
    <row r="10" spans="1:7" x14ac:dyDescent="0.3">
      <c r="A10" s="17">
        <v>37170</v>
      </c>
      <c r="B10" s="15" t="s">
        <v>90</v>
      </c>
      <c r="C10" s="15">
        <v>30</v>
      </c>
      <c r="D10" s="18">
        <v>2200</v>
      </c>
      <c r="E10" s="15"/>
      <c r="F10" s="16">
        <v>0.14000000000000001</v>
      </c>
      <c r="G10" s="15"/>
    </row>
    <row r="11" spans="1:7" x14ac:dyDescent="0.3">
      <c r="A11" s="17">
        <v>37171</v>
      </c>
      <c r="B11" s="15" t="s">
        <v>91</v>
      </c>
      <c r="C11" s="15">
        <v>27</v>
      </c>
      <c r="D11" s="18">
        <v>2000</v>
      </c>
      <c r="E11" s="15"/>
      <c r="F11" s="16">
        <v>0.8</v>
      </c>
      <c r="G11" s="15"/>
    </row>
    <row r="12" spans="1:7" x14ac:dyDescent="0.3">
      <c r="A12" s="17">
        <v>37172</v>
      </c>
      <c r="B12" s="15" t="s">
        <v>92</v>
      </c>
      <c r="C12" s="15">
        <v>40</v>
      </c>
      <c r="D12" s="18">
        <v>2400</v>
      </c>
      <c r="E12" s="15"/>
      <c r="F12" s="16">
        <v>0.11</v>
      </c>
      <c r="G12" s="15"/>
    </row>
    <row r="13" spans="1:7" x14ac:dyDescent="0.3">
      <c r="A13" s="17">
        <v>37173</v>
      </c>
      <c r="B13" s="15" t="s">
        <v>93</v>
      </c>
      <c r="C13" s="15">
        <v>10</v>
      </c>
      <c r="D13" s="18">
        <v>2500</v>
      </c>
      <c r="E13" s="15"/>
      <c r="F13" s="16">
        <v>0.14000000000000001</v>
      </c>
      <c r="G13" s="15"/>
    </row>
    <row r="14" spans="1:7" x14ac:dyDescent="0.3">
      <c r="A14" s="17">
        <v>37174</v>
      </c>
      <c r="B14" s="15" t="s">
        <v>94</v>
      </c>
      <c r="C14" s="15">
        <v>20</v>
      </c>
      <c r="D14" s="18">
        <v>3200</v>
      </c>
      <c r="E14" s="15"/>
      <c r="F14" s="16">
        <v>0.7</v>
      </c>
      <c r="G14" s="15"/>
    </row>
    <row r="15" spans="1:7" x14ac:dyDescent="0.3">
      <c r="A15" s="20" t="s">
        <v>102</v>
      </c>
      <c r="B15" s="20"/>
      <c r="C15" s="15"/>
      <c r="D15" s="15"/>
      <c r="E15" s="15"/>
      <c r="F15" s="15"/>
      <c r="G15" s="15"/>
    </row>
    <row r="18" spans="1:7" x14ac:dyDescent="0.3">
      <c r="A18" t="s">
        <v>95</v>
      </c>
    </row>
    <row r="19" spans="1:7" x14ac:dyDescent="0.3">
      <c r="A19" t="s">
        <v>96</v>
      </c>
      <c r="C19" t="s">
        <v>443</v>
      </c>
      <c r="E19" t="s">
        <v>97</v>
      </c>
      <c r="G19" t="s">
        <v>444</v>
      </c>
    </row>
    <row r="20" spans="1:7" x14ac:dyDescent="0.3">
      <c r="A20" t="s">
        <v>98</v>
      </c>
      <c r="E20" t="s">
        <v>99</v>
      </c>
    </row>
    <row r="21" spans="1:7" x14ac:dyDescent="0.3">
      <c r="A21" t="s">
        <v>100</v>
      </c>
      <c r="E21" t="s">
        <v>101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DEF2F-56D8-4371-A28C-67870A9A37A2}">
  <dimension ref="A1:F34"/>
  <sheetViews>
    <sheetView zoomScale="115" zoomScaleNormal="115" workbookViewId="0">
      <selection activeCell="B4" sqref="B4"/>
    </sheetView>
  </sheetViews>
  <sheetFormatPr defaultRowHeight="14.4" x14ac:dyDescent="0.3"/>
  <cols>
    <col min="2" max="3" width="16.6640625" bestFit="1" customWidth="1"/>
  </cols>
  <sheetData>
    <row r="1" spans="1:6" ht="15.6" x14ac:dyDescent="0.3">
      <c r="A1" s="8" t="s">
        <v>291</v>
      </c>
    </row>
    <row r="2" spans="1:6" ht="15.6" x14ac:dyDescent="0.3">
      <c r="A2" s="7"/>
    </row>
    <row r="3" spans="1:6" x14ac:dyDescent="0.3">
      <c r="A3" t="s">
        <v>103</v>
      </c>
      <c r="B3" t="s">
        <v>108</v>
      </c>
      <c r="C3" t="s">
        <v>104</v>
      </c>
      <c r="D3" t="s">
        <v>364</v>
      </c>
      <c r="F3" t="s">
        <v>365</v>
      </c>
    </row>
    <row r="4" spans="1:6" x14ac:dyDescent="0.3">
      <c r="A4" t="s">
        <v>105</v>
      </c>
      <c r="D4" t="s">
        <v>366</v>
      </c>
      <c r="F4" t="s">
        <v>367</v>
      </c>
    </row>
    <row r="5" spans="1:6" x14ac:dyDescent="0.3">
      <c r="A5" t="s">
        <v>106</v>
      </c>
      <c r="F5" t="s">
        <v>368</v>
      </c>
    </row>
    <row r="6" spans="1:6" x14ac:dyDescent="0.3">
      <c r="A6" t="s">
        <v>105</v>
      </c>
    </row>
    <row r="7" spans="1:6" x14ac:dyDescent="0.3">
      <c r="A7" t="s">
        <v>106</v>
      </c>
    </row>
    <row r="8" spans="1:6" x14ac:dyDescent="0.3">
      <c r="A8" t="s">
        <v>106</v>
      </c>
      <c r="F8" t="s">
        <v>355</v>
      </c>
    </row>
    <row r="9" spans="1:6" x14ac:dyDescent="0.3">
      <c r="A9" t="s">
        <v>105</v>
      </c>
    </row>
    <row r="10" spans="1:6" x14ac:dyDescent="0.3">
      <c r="A10" t="s">
        <v>106</v>
      </c>
    </row>
    <row r="11" spans="1:6" x14ac:dyDescent="0.3">
      <c r="A11" t="s">
        <v>107</v>
      </c>
    </row>
    <row r="12" spans="1:6" x14ac:dyDescent="0.3">
      <c r="A12" t="s">
        <v>105</v>
      </c>
    </row>
    <row r="14" spans="1:6" x14ac:dyDescent="0.3">
      <c r="A14" t="s">
        <v>103</v>
      </c>
      <c r="B14" t="s">
        <v>108</v>
      </c>
      <c r="D14" t="s">
        <v>369</v>
      </c>
    </row>
    <row r="15" spans="1:6" x14ac:dyDescent="0.3">
      <c r="A15" t="s">
        <v>109</v>
      </c>
    </row>
    <row r="16" spans="1:6" x14ac:dyDescent="0.3">
      <c r="A16" t="s">
        <v>110</v>
      </c>
    </row>
    <row r="17" spans="1:4" x14ac:dyDescent="0.3">
      <c r="A17" t="s">
        <v>111</v>
      </c>
    </row>
    <row r="18" spans="1:4" x14ac:dyDescent="0.3">
      <c r="A18" t="s">
        <v>112</v>
      </c>
    </row>
    <row r="19" spans="1:4" x14ac:dyDescent="0.3">
      <c r="A19" t="s">
        <v>113</v>
      </c>
    </row>
    <row r="20" spans="1:4" x14ac:dyDescent="0.3">
      <c r="A20" t="s">
        <v>109</v>
      </c>
    </row>
    <row r="21" spans="1:4" x14ac:dyDescent="0.3">
      <c r="A21" t="s">
        <v>110</v>
      </c>
    </row>
    <row r="22" spans="1:4" x14ac:dyDescent="0.3">
      <c r="A22" t="s">
        <v>113</v>
      </c>
    </row>
    <row r="23" spans="1:4" x14ac:dyDescent="0.3">
      <c r="A23" t="s">
        <v>111</v>
      </c>
    </row>
    <row r="25" spans="1:4" x14ac:dyDescent="0.3">
      <c r="A25" t="s">
        <v>103</v>
      </c>
      <c r="B25" t="s">
        <v>108</v>
      </c>
      <c r="D25" t="s">
        <v>370</v>
      </c>
    </row>
    <row r="26" spans="1:4" x14ac:dyDescent="0.3">
      <c r="A26" t="s">
        <v>114</v>
      </c>
    </row>
    <row r="27" spans="1:4" x14ac:dyDescent="0.3">
      <c r="A27" t="s">
        <v>115</v>
      </c>
    </row>
    <row r="28" spans="1:4" x14ac:dyDescent="0.3">
      <c r="A28" t="s">
        <v>116</v>
      </c>
    </row>
    <row r="29" spans="1:4" x14ac:dyDescent="0.3">
      <c r="A29" t="s">
        <v>117</v>
      </c>
    </row>
    <row r="30" spans="1:4" x14ac:dyDescent="0.3">
      <c r="A30" t="s">
        <v>118</v>
      </c>
    </row>
    <row r="31" spans="1:4" x14ac:dyDescent="0.3">
      <c r="A31" t="s">
        <v>119</v>
      </c>
    </row>
    <row r="32" spans="1:4" x14ac:dyDescent="0.3">
      <c r="A32" t="s">
        <v>120</v>
      </c>
    </row>
    <row r="33" spans="1:1" x14ac:dyDescent="0.3">
      <c r="A33" t="s">
        <v>121</v>
      </c>
    </row>
    <row r="34" spans="1:1" x14ac:dyDescent="0.3">
      <c r="A34" t="s">
        <v>116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J24"/>
  <sheetViews>
    <sheetView zoomScale="115" zoomScaleNormal="115" workbookViewId="0">
      <selection activeCell="C5" sqref="C5"/>
    </sheetView>
  </sheetViews>
  <sheetFormatPr defaultRowHeight="14.4" x14ac:dyDescent="0.3"/>
  <cols>
    <col min="1" max="1" width="14.33203125" customWidth="1"/>
    <col min="2" max="2" width="13" customWidth="1"/>
    <col min="5" max="5" width="12.88671875" customWidth="1"/>
  </cols>
  <sheetData>
    <row r="2" spans="1:10" ht="15.6" x14ac:dyDescent="0.3">
      <c r="A2" s="8" t="s">
        <v>292</v>
      </c>
      <c r="C2" s="12" t="s">
        <v>355</v>
      </c>
    </row>
    <row r="4" spans="1:10" x14ac:dyDescent="0.3">
      <c r="A4" t="s">
        <v>122</v>
      </c>
      <c r="B4" t="s">
        <v>123</v>
      </c>
      <c r="C4" t="s">
        <v>354</v>
      </c>
    </row>
    <row r="5" spans="1:10" x14ac:dyDescent="0.3">
      <c r="A5" t="s">
        <v>372</v>
      </c>
      <c r="B5">
        <v>8</v>
      </c>
      <c r="C5" s="11" t="s">
        <v>371</v>
      </c>
    </row>
    <row r="6" spans="1:10" x14ac:dyDescent="0.3">
      <c r="A6" t="s">
        <v>373</v>
      </c>
      <c r="B6">
        <v>9</v>
      </c>
      <c r="C6" s="11"/>
    </row>
    <row r="7" spans="1:10" x14ac:dyDescent="0.3">
      <c r="A7" t="s">
        <v>374</v>
      </c>
      <c r="B7">
        <v>4</v>
      </c>
      <c r="C7" s="11"/>
    </row>
    <row r="8" spans="1:10" x14ac:dyDescent="0.3">
      <c r="A8" t="s">
        <v>375</v>
      </c>
      <c r="B8">
        <v>6</v>
      </c>
      <c r="C8" s="11"/>
    </row>
    <row r="9" spans="1:10" x14ac:dyDescent="0.3">
      <c r="A9" t="s">
        <v>376</v>
      </c>
      <c r="B9">
        <v>2</v>
      </c>
    </row>
    <row r="11" spans="1:10" x14ac:dyDescent="0.3">
      <c r="A11" t="s">
        <v>124</v>
      </c>
    </row>
    <row r="12" spans="1:10" x14ac:dyDescent="0.3">
      <c r="A12" t="s">
        <v>125</v>
      </c>
    </row>
    <row r="14" spans="1:10" x14ac:dyDescent="0.3">
      <c r="A14" s="14" t="s">
        <v>126</v>
      </c>
      <c r="B14" s="2">
        <v>1000000</v>
      </c>
    </row>
    <row r="16" spans="1:10" x14ac:dyDescent="0.3">
      <c r="A16" s="11" t="s">
        <v>29</v>
      </c>
      <c r="B16" s="11" t="s">
        <v>127</v>
      </c>
      <c r="C16" s="11" t="s">
        <v>128</v>
      </c>
      <c r="D16" s="11" t="s">
        <v>129</v>
      </c>
      <c r="E16" s="11" t="s">
        <v>130</v>
      </c>
      <c r="F16" s="11" t="s">
        <v>131</v>
      </c>
      <c r="G16" s="11" t="s">
        <v>132</v>
      </c>
      <c r="H16" s="11" t="s">
        <v>133</v>
      </c>
      <c r="I16" s="11" t="s">
        <v>134</v>
      </c>
      <c r="J16" s="11" t="s">
        <v>135</v>
      </c>
    </row>
    <row r="17" spans="1:7" x14ac:dyDescent="0.3">
      <c r="A17" s="11">
        <v>1</v>
      </c>
      <c r="B17" t="s">
        <v>136</v>
      </c>
      <c r="C17">
        <v>900</v>
      </c>
      <c r="D17">
        <v>145</v>
      </c>
      <c r="E17">
        <v>411</v>
      </c>
      <c r="F17">
        <v>267</v>
      </c>
      <c r="G17">
        <v>280</v>
      </c>
    </row>
    <row r="18" spans="1:7" x14ac:dyDescent="0.3">
      <c r="A18" s="11">
        <v>2</v>
      </c>
      <c r="B18" t="s">
        <v>137</v>
      </c>
      <c r="C18">
        <v>1200</v>
      </c>
      <c r="D18">
        <v>425</v>
      </c>
      <c r="E18">
        <v>341</v>
      </c>
      <c r="F18">
        <v>318</v>
      </c>
      <c r="G18">
        <v>320</v>
      </c>
    </row>
    <row r="19" spans="1:7" x14ac:dyDescent="0.3">
      <c r="A19" s="11">
        <v>3</v>
      </c>
      <c r="B19" t="s">
        <v>138</v>
      </c>
      <c r="C19">
        <v>1400</v>
      </c>
      <c r="D19">
        <v>390</v>
      </c>
      <c r="E19">
        <v>438</v>
      </c>
      <c r="F19">
        <v>346</v>
      </c>
      <c r="G19">
        <v>311</v>
      </c>
    </row>
    <row r="20" spans="1:7" x14ac:dyDescent="0.3">
      <c r="A20" s="11">
        <v>4</v>
      </c>
      <c r="B20" t="s">
        <v>139</v>
      </c>
      <c r="C20">
        <v>870</v>
      </c>
      <c r="D20">
        <v>167</v>
      </c>
      <c r="E20">
        <v>179</v>
      </c>
      <c r="F20">
        <v>214</v>
      </c>
      <c r="G20">
        <v>235</v>
      </c>
    </row>
    <row r="21" spans="1:7" x14ac:dyDescent="0.3">
      <c r="A21" s="11">
        <v>5</v>
      </c>
      <c r="B21" t="s">
        <v>140</v>
      </c>
      <c r="C21">
        <v>2100</v>
      </c>
      <c r="D21">
        <v>456</v>
      </c>
      <c r="E21">
        <v>541</v>
      </c>
      <c r="F21">
        <v>534</v>
      </c>
      <c r="G21">
        <v>532</v>
      </c>
    </row>
    <row r="22" spans="1:7" x14ac:dyDescent="0.3">
      <c r="A22" s="11">
        <v>6</v>
      </c>
      <c r="B22" t="s">
        <v>141</v>
      </c>
      <c r="C22">
        <v>756</v>
      </c>
      <c r="D22">
        <v>232</v>
      </c>
      <c r="E22">
        <v>224</v>
      </c>
      <c r="F22">
        <v>245</v>
      </c>
      <c r="G22">
        <v>257</v>
      </c>
    </row>
    <row r="23" spans="1:7" x14ac:dyDescent="0.3">
      <c r="A23" s="11">
        <v>7</v>
      </c>
      <c r="B23" t="s">
        <v>142</v>
      </c>
      <c r="C23">
        <v>340</v>
      </c>
      <c r="D23">
        <v>120</v>
      </c>
      <c r="E23">
        <v>156</v>
      </c>
      <c r="F23">
        <v>137</v>
      </c>
      <c r="G23">
        <v>198</v>
      </c>
    </row>
    <row r="24" spans="1:7" x14ac:dyDescent="0.3">
      <c r="A24" s="11">
        <v>8</v>
      </c>
      <c r="B24" t="s">
        <v>143</v>
      </c>
      <c r="C24">
        <v>120</v>
      </c>
      <c r="D24">
        <v>35</v>
      </c>
      <c r="E24">
        <v>32</v>
      </c>
      <c r="F24">
        <v>27</v>
      </c>
      <c r="G24">
        <v>30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4"/>
  <sheetViews>
    <sheetView zoomScale="115" zoomScaleNormal="115" workbookViewId="0">
      <selection activeCell="I5" sqref="I5"/>
    </sheetView>
  </sheetViews>
  <sheetFormatPr defaultRowHeight="14.4" x14ac:dyDescent="0.3"/>
  <cols>
    <col min="1" max="1" width="5" customWidth="1"/>
    <col min="2" max="2" width="17.44140625" customWidth="1"/>
    <col min="10" max="10" width="11.109375" bestFit="1" customWidth="1"/>
  </cols>
  <sheetData>
    <row r="1" spans="1:11" x14ac:dyDescent="0.3">
      <c r="A1" t="s">
        <v>144</v>
      </c>
    </row>
    <row r="2" spans="1:11" x14ac:dyDescent="0.3">
      <c r="A2" t="s">
        <v>145</v>
      </c>
    </row>
    <row r="4" spans="1:11" x14ac:dyDescent="0.3">
      <c r="A4" t="s">
        <v>29</v>
      </c>
      <c r="B4" t="s">
        <v>146</v>
      </c>
      <c r="C4" t="s">
        <v>31</v>
      </c>
      <c r="D4" t="s">
        <v>147</v>
      </c>
      <c r="E4" t="s">
        <v>148</v>
      </c>
      <c r="F4" t="s">
        <v>149</v>
      </c>
      <c r="G4" t="s">
        <v>150</v>
      </c>
      <c r="H4" t="s">
        <v>151</v>
      </c>
      <c r="I4" t="s">
        <v>152</v>
      </c>
      <c r="J4" t="s">
        <v>153</v>
      </c>
      <c r="K4" t="s">
        <v>154</v>
      </c>
    </row>
    <row r="5" spans="1:11" x14ac:dyDescent="0.3">
      <c r="A5">
        <v>1</v>
      </c>
      <c r="B5" t="s">
        <v>155</v>
      </c>
      <c r="C5" t="s">
        <v>156</v>
      </c>
      <c r="D5" t="s">
        <v>179</v>
      </c>
      <c r="E5">
        <v>1</v>
      </c>
      <c r="F5">
        <v>8</v>
      </c>
      <c r="G5">
        <v>7</v>
      </c>
      <c r="H5">
        <v>5</v>
      </c>
    </row>
    <row r="6" spans="1:11" x14ac:dyDescent="0.3">
      <c r="A6">
        <v>2</v>
      </c>
      <c r="B6" t="s">
        <v>157</v>
      </c>
      <c r="C6" t="s">
        <v>158</v>
      </c>
      <c r="D6" t="s">
        <v>180</v>
      </c>
      <c r="E6">
        <v>1</v>
      </c>
      <c r="F6">
        <v>3</v>
      </c>
      <c r="G6">
        <v>6</v>
      </c>
      <c r="H6">
        <v>6</v>
      </c>
    </row>
    <row r="7" spans="1:11" x14ac:dyDescent="0.3">
      <c r="A7">
        <v>3</v>
      </c>
      <c r="B7" t="s">
        <v>159</v>
      </c>
      <c r="C7" t="s">
        <v>160</v>
      </c>
      <c r="D7" t="s">
        <v>181</v>
      </c>
      <c r="E7">
        <v>3</v>
      </c>
      <c r="F7">
        <v>5</v>
      </c>
      <c r="G7">
        <v>8</v>
      </c>
      <c r="H7">
        <v>4</v>
      </c>
    </row>
    <row r="8" spans="1:11" x14ac:dyDescent="0.3">
      <c r="A8">
        <v>4</v>
      </c>
      <c r="B8" t="s">
        <v>161</v>
      </c>
      <c r="C8" t="s">
        <v>162</v>
      </c>
      <c r="D8" t="s">
        <v>182</v>
      </c>
      <c r="E8">
        <v>2</v>
      </c>
      <c r="F8">
        <v>7</v>
      </c>
      <c r="G8">
        <v>8</v>
      </c>
      <c r="H8">
        <v>4</v>
      </c>
    </row>
    <row r="9" spans="1:11" x14ac:dyDescent="0.3">
      <c r="A9">
        <v>5</v>
      </c>
      <c r="B9" t="s">
        <v>163</v>
      </c>
      <c r="C9" t="s">
        <v>164</v>
      </c>
      <c r="D9" t="s">
        <v>183</v>
      </c>
      <c r="E9">
        <v>3</v>
      </c>
      <c r="F9">
        <v>4</v>
      </c>
      <c r="G9">
        <v>3</v>
      </c>
      <c r="H9">
        <v>5</v>
      </c>
    </row>
    <row r="10" spans="1:11" x14ac:dyDescent="0.3">
      <c r="A10">
        <v>6</v>
      </c>
      <c r="B10" t="s">
        <v>155</v>
      </c>
      <c r="C10" t="s">
        <v>165</v>
      </c>
      <c r="D10" t="s">
        <v>184</v>
      </c>
      <c r="E10">
        <v>2</v>
      </c>
      <c r="F10">
        <v>8</v>
      </c>
      <c r="G10">
        <v>8</v>
      </c>
      <c r="H10">
        <v>9</v>
      </c>
    </row>
    <row r="11" spans="1:11" x14ac:dyDescent="0.3">
      <c r="A11">
        <v>7</v>
      </c>
      <c r="B11" t="s">
        <v>166</v>
      </c>
      <c r="C11" t="s">
        <v>167</v>
      </c>
      <c r="D11" t="s">
        <v>185</v>
      </c>
      <c r="E11">
        <v>2</v>
      </c>
      <c r="F11">
        <v>5</v>
      </c>
      <c r="G11">
        <v>4</v>
      </c>
      <c r="H11">
        <v>3</v>
      </c>
    </row>
    <row r="12" spans="1:11" x14ac:dyDescent="0.3">
      <c r="A12">
        <v>8</v>
      </c>
      <c r="B12" t="s">
        <v>168</v>
      </c>
      <c r="C12" t="s">
        <v>169</v>
      </c>
      <c r="D12" t="s">
        <v>186</v>
      </c>
      <c r="E12">
        <v>2</v>
      </c>
      <c r="F12">
        <v>7</v>
      </c>
      <c r="G12">
        <v>6</v>
      </c>
      <c r="H12">
        <v>4</v>
      </c>
    </row>
    <row r="13" spans="1:11" x14ac:dyDescent="0.3">
      <c r="A13">
        <v>9</v>
      </c>
      <c r="B13" t="s">
        <v>161</v>
      </c>
      <c r="C13" t="s">
        <v>170</v>
      </c>
      <c r="D13" t="s">
        <v>187</v>
      </c>
      <c r="E13">
        <v>1</v>
      </c>
      <c r="F13">
        <v>7</v>
      </c>
      <c r="G13">
        <v>8</v>
      </c>
      <c r="H13">
        <v>4</v>
      </c>
    </row>
    <row r="14" spans="1:11" x14ac:dyDescent="0.3">
      <c r="A14">
        <v>10</v>
      </c>
      <c r="B14" t="s">
        <v>171</v>
      </c>
      <c r="C14" t="s">
        <v>156</v>
      </c>
      <c r="D14" t="s">
        <v>188</v>
      </c>
      <c r="E14">
        <v>2</v>
      </c>
      <c r="F14">
        <v>6</v>
      </c>
      <c r="G14">
        <v>3</v>
      </c>
      <c r="H14">
        <v>4</v>
      </c>
    </row>
    <row r="15" spans="1:11" x14ac:dyDescent="0.3">
      <c r="A15">
        <v>11</v>
      </c>
      <c r="B15" t="s">
        <v>173</v>
      </c>
      <c r="C15" t="s">
        <v>167</v>
      </c>
      <c r="D15" t="s">
        <v>189</v>
      </c>
      <c r="E15">
        <v>2</v>
      </c>
      <c r="F15">
        <v>5</v>
      </c>
      <c r="G15">
        <v>4</v>
      </c>
      <c r="H15">
        <v>6</v>
      </c>
    </row>
    <row r="16" spans="1:11" x14ac:dyDescent="0.3">
      <c r="A16">
        <v>12</v>
      </c>
      <c r="B16" t="s">
        <v>174</v>
      </c>
      <c r="C16" t="s">
        <v>175</v>
      </c>
      <c r="D16" t="s">
        <v>188</v>
      </c>
      <c r="E16">
        <v>1</v>
      </c>
      <c r="F16">
        <v>8</v>
      </c>
      <c r="G16">
        <v>2</v>
      </c>
      <c r="H16">
        <v>1</v>
      </c>
    </row>
    <row r="17" spans="1:8" x14ac:dyDescent="0.3">
      <c r="A17">
        <v>13</v>
      </c>
      <c r="B17" t="s">
        <v>166</v>
      </c>
      <c r="C17" t="s">
        <v>176</v>
      </c>
      <c r="D17" t="s">
        <v>190</v>
      </c>
      <c r="E17">
        <v>2</v>
      </c>
      <c r="F17">
        <v>2</v>
      </c>
      <c r="G17">
        <v>5</v>
      </c>
      <c r="H17">
        <v>4</v>
      </c>
    </row>
    <row r="18" spans="1:8" x14ac:dyDescent="0.3">
      <c r="A18">
        <v>14</v>
      </c>
      <c r="B18" t="s">
        <v>177</v>
      </c>
      <c r="C18" t="s">
        <v>178</v>
      </c>
      <c r="D18" t="s">
        <v>191</v>
      </c>
      <c r="E18">
        <v>3</v>
      </c>
      <c r="F18">
        <v>6</v>
      </c>
      <c r="G18">
        <v>4</v>
      </c>
      <c r="H18">
        <v>8</v>
      </c>
    </row>
    <row r="21" spans="1:8" x14ac:dyDescent="0.3">
      <c r="B21" t="s">
        <v>192</v>
      </c>
      <c r="D21" t="s">
        <v>405</v>
      </c>
    </row>
    <row r="22" spans="1:8" x14ac:dyDescent="0.3">
      <c r="B22" t="s">
        <v>193</v>
      </c>
      <c r="D22" t="s">
        <v>386</v>
      </c>
    </row>
    <row r="23" spans="1:8" x14ac:dyDescent="0.3">
      <c r="B23" t="s">
        <v>194</v>
      </c>
      <c r="D23" t="s">
        <v>385</v>
      </c>
    </row>
    <row r="24" spans="1:8" x14ac:dyDescent="0.3">
      <c r="B24" t="s">
        <v>195</v>
      </c>
      <c r="D24" t="s">
        <v>387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I21"/>
  <sheetViews>
    <sheetView zoomScale="130" zoomScaleNormal="130" workbookViewId="0">
      <selection activeCell="C3" sqref="C3"/>
    </sheetView>
  </sheetViews>
  <sheetFormatPr defaultRowHeight="14.4" x14ac:dyDescent="0.3"/>
  <cols>
    <col min="1" max="1" width="3.6640625" customWidth="1"/>
    <col min="2" max="2" width="12" customWidth="1"/>
    <col min="3" max="3" width="13.33203125" bestFit="1" customWidth="1"/>
    <col min="4" max="4" width="12.5546875" customWidth="1"/>
  </cols>
  <sheetData>
    <row r="2" spans="2:9" x14ac:dyDescent="0.3">
      <c r="B2" t="s">
        <v>283</v>
      </c>
      <c r="C2" t="s">
        <v>284</v>
      </c>
      <c r="D2" t="s">
        <v>285</v>
      </c>
      <c r="E2" t="s">
        <v>286</v>
      </c>
    </row>
    <row r="3" spans="2:9" x14ac:dyDescent="0.3">
      <c r="B3" t="s">
        <v>275</v>
      </c>
    </row>
    <row r="4" spans="2:9" x14ac:dyDescent="0.3">
      <c r="B4" t="s">
        <v>276</v>
      </c>
    </row>
    <row r="5" spans="2:9" x14ac:dyDescent="0.3">
      <c r="B5" t="s">
        <v>277</v>
      </c>
    </row>
    <row r="6" spans="2:9" x14ac:dyDescent="0.3">
      <c r="B6" t="s">
        <v>278</v>
      </c>
    </row>
    <row r="7" spans="2:9" x14ac:dyDescent="0.3">
      <c r="B7" t="s">
        <v>279</v>
      </c>
    </row>
    <row r="8" spans="2:9" x14ac:dyDescent="0.3">
      <c r="B8" t="s">
        <v>280</v>
      </c>
    </row>
    <row r="9" spans="2:9" x14ac:dyDescent="0.3">
      <c r="B9" t="s">
        <v>281</v>
      </c>
    </row>
    <row r="10" spans="2:9" x14ac:dyDescent="0.3">
      <c r="B10" t="s">
        <v>282</v>
      </c>
    </row>
    <row r="12" spans="2:9" x14ac:dyDescent="0.3">
      <c r="G12" t="s">
        <v>424</v>
      </c>
      <c r="H12" t="s">
        <v>406</v>
      </c>
      <c r="I12" t="s">
        <v>407</v>
      </c>
    </row>
    <row r="13" spans="2:9" x14ac:dyDescent="0.3">
      <c r="H13" t="s">
        <v>216</v>
      </c>
      <c r="I13" t="s">
        <v>408</v>
      </c>
    </row>
    <row r="14" spans="2:9" x14ac:dyDescent="0.3">
      <c r="H14" t="s">
        <v>348</v>
      </c>
      <c r="I14" t="s">
        <v>409</v>
      </c>
    </row>
    <row r="16" spans="2:9" x14ac:dyDescent="0.3">
      <c r="G16" t="s">
        <v>410</v>
      </c>
    </row>
    <row r="18" spans="2:3" ht="15.6" customHeight="1" x14ac:dyDescent="0.3">
      <c r="B18" t="s">
        <v>422</v>
      </c>
      <c r="C18" t="s">
        <v>423</v>
      </c>
    </row>
    <row r="20" spans="2:3" x14ac:dyDescent="0.3">
      <c r="C20" s="25"/>
    </row>
    <row r="21" spans="2:3" x14ac:dyDescent="0.3">
      <c r="C21" s="25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1"/>
  <sheetViews>
    <sheetView zoomScale="145" zoomScaleNormal="145" workbookViewId="0">
      <selection activeCell="E3" sqref="E3"/>
    </sheetView>
  </sheetViews>
  <sheetFormatPr defaultRowHeight="14.4" x14ac:dyDescent="0.3"/>
  <cols>
    <col min="1" max="1" width="6.44140625" customWidth="1"/>
  </cols>
  <sheetData>
    <row r="2" spans="1:11" ht="28.8" x14ac:dyDescent="0.3">
      <c r="A2" s="13" t="s">
        <v>148</v>
      </c>
      <c r="B2" s="13" t="s">
        <v>287</v>
      </c>
      <c r="C2" s="13" t="s">
        <v>221</v>
      </c>
      <c r="D2" s="13" t="s">
        <v>222</v>
      </c>
      <c r="E2" s="13" t="s">
        <v>293</v>
      </c>
      <c r="F2" s="13" t="s">
        <v>153</v>
      </c>
    </row>
    <row r="3" spans="1:11" x14ac:dyDescent="0.3">
      <c r="A3">
        <v>1</v>
      </c>
      <c r="B3">
        <v>10</v>
      </c>
      <c r="C3">
        <v>10</v>
      </c>
      <c r="D3">
        <v>9</v>
      </c>
      <c r="J3">
        <v>1</v>
      </c>
      <c r="K3">
        <v>0</v>
      </c>
    </row>
    <row r="4" spans="1:11" x14ac:dyDescent="0.3">
      <c r="A4">
        <v>2</v>
      </c>
      <c r="B4">
        <v>7</v>
      </c>
      <c r="C4">
        <v>5</v>
      </c>
      <c r="D4">
        <v>6</v>
      </c>
      <c r="J4">
        <v>2</v>
      </c>
      <c r="K4">
        <v>1</v>
      </c>
    </row>
    <row r="5" spans="1:11" x14ac:dyDescent="0.3">
      <c r="A5">
        <v>3</v>
      </c>
      <c r="B5">
        <v>5</v>
      </c>
      <c r="C5">
        <v>5</v>
      </c>
      <c r="D5">
        <v>5</v>
      </c>
      <c r="J5">
        <v>3</v>
      </c>
      <c r="K5">
        <v>1.5</v>
      </c>
    </row>
    <row r="6" spans="1:11" x14ac:dyDescent="0.3">
      <c r="A6">
        <v>4</v>
      </c>
      <c r="B6">
        <v>7</v>
      </c>
      <c r="C6">
        <v>8</v>
      </c>
      <c r="D6">
        <v>6</v>
      </c>
      <c r="J6" s="14" t="s">
        <v>411</v>
      </c>
      <c r="K6">
        <v>2</v>
      </c>
    </row>
    <row r="9" spans="1:11" ht="51.75" customHeight="1" x14ac:dyDescent="0.3">
      <c r="A9" s="30" t="s">
        <v>294</v>
      </c>
      <c r="B9" s="30"/>
      <c r="C9" s="30"/>
      <c r="D9" s="30"/>
      <c r="E9" s="30"/>
      <c r="F9" s="30"/>
    </row>
    <row r="11" spans="1:11" ht="38.25" customHeight="1" x14ac:dyDescent="0.3">
      <c r="A11" s="30" t="s">
        <v>295</v>
      </c>
      <c r="B11" s="30"/>
      <c r="C11" s="30"/>
      <c r="D11" s="30"/>
      <c r="E11" s="30"/>
      <c r="F11" s="30"/>
    </row>
  </sheetData>
  <mergeCells count="2">
    <mergeCell ref="A9:F9"/>
    <mergeCell ref="A11:F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E001-151E-4571-985F-185856B5FB67}">
  <dimension ref="A1:K9"/>
  <sheetViews>
    <sheetView zoomScale="190" zoomScaleNormal="190" workbookViewId="0">
      <selection activeCell="F6" sqref="F6"/>
    </sheetView>
  </sheetViews>
  <sheetFormatPr defaultRowHeight="14.4" x14ac:dyDescent="0.3"/>
  <cols>
    <col min="8" max="8" width="10.109375" customWidth="1"/>
  </cols>
  <sheetData>
    <row r="1" spans="1:11" ht="15.6" x14ac:dyDescent="0.3">
      <c r="A1" s="23" t="s">
        <v>412</v>
      </c>
      <c r="B1" s="24"/>
      <c r="C1" s="24"/>
      <c r="D1" s="24"/>
    </row>
    <row r="2" spans="1:11" ht="71.25" customHeight="1" x14ac:dyDescent="0.3">
      <c r="A2" s="30" t="s">
        <v>413</v>
      </c>
      <c r="B2" s="30"/>
      <c r="C2" s="30"/>
      <c r="D2" s="30"/>
      <c r="E2" s="30"/>
      <c r="F2" s="30"/>
      <c r="G2" s="33" t="s">
        <v>414</v>
      </c>
      <c r="H2" s="34" t="s">
        <v>415</v>
      </c>
      <c r="I2" s="35" t="s">
        <v>416</v>
      </c>
      <c r="J2" s="35" t="s">
        <v>417</v>
      </c>
      <c r="K2" s="36" t="s">
        <v>418</v>
      </c>
    </row>
    <row r="3" spans="1:11" ht="17.25" customHeight="1" x14ac:dyDescent="0.3">
      <c r="A3" t="s">
        <v>419</v>
      </c>
    </row>
    <row r="5" spans="1:11" x14ac:dyDescent="0.3">
      <c r="A5" t="s">
        <v>220</v>
      </c>
      <c r="B5" t="s">
        <v>150</v>
      </c>
      <c r="C5" t="s">
        <v>221</v>
      </c>
      <c r="D5" t="s">
        <v>222</v>
      </c>
      <c r="E5" t="s">
        <v>223</v>
      </c>
      <c r="F5" t="s">
        <v>154</v>
      </c>
    </row>
    <row r="6" spans="1:11" x14ac:dyDescent="0.3">
      <c r="A6" t="s">
        <v>156</v>
      </c>
      <c r="B6">
        <v>8</v>
      </c>
      <c r="C6">
        <v>5</v>
      </c>
      <c r="D6">
        <v>4</v>
      </c>
      <c r="E6">
        <v>17</v>
      </c>
      <c r="H6" t="s">
        <v>420</v>
      </c>
    </row>
    <row r="7" spans="1:11" x14ac:dyDescent="0.3">
      <c r="A7" t="s">
        <v>296</v>
      </c>
      <c r="B7">
        <v>5</v>
      </c>
      <c r="C7">
        <v>10</v>
      </c>
      <c r="D7">
        <v>0</v>
      </c>
      <c r="E7">
        <v>15</v>
      </c>
      <c r="I7" t="b">
        <f>AND("A"&lt;"D",15&gt;7,4&gt;=3)</f>
        <v>1</v>
      </c>
    </row>
    <row r="8" spans="1:11" x14ac:dyDescent="0.3">
      <c r="A8" t="s">
        <v>297</v>
      </c>
      <c r="B8">
        <v>5</v>
      </c>
      <c r="C8">
        <v>5</v>
      </c>
      <c r="D8">
        <v>5</v>
      </c>
      <c r="E8">
        <v>15</v>
      </c>
      <c r="H8" t="s">
        <v>421</v>
      </c>
    </row>
    <row r="9" spans="1:11" x14ac:dyDescent="0.3">
      <c r="A9" t="s">
        <v>298</v>
      </c>
      <c r="B9">
        <v>10</v>
      </c>
      <c r="C9">
        <v>6</v>
      </c>
      <c r="D9">
        <v>5</v>
      </c>
      <c r="E9">
        <v>21</v>
      </c>
      <c r="I9" t="b">
        <f>OR(1&lt;&gt;1,25&lt;6,60&lt;=20)</f>
        <v>0</v>
      </c>
    </row>
  </sheetData>
  <mergeCells count="1">
    <mergeCell ref="A2:F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4"/>
  <sheetViews>
    <sheetView zoomScale="130" zoomScaleNormal="130" workbookViewId="0">
      <selection activeCell="A2" sqref="A2:A3"/>
    </sheetView>
  </sheetViews>
  <sheetFormatPr defaultColWidth="9.109375" defaultRowHeight="13.2" x14ac:dyDescent="0.25"/>
  <cols>
    <col min="1" max="1" width="4.33203125" style="9" bestFit="1" customWidth="1"/>
    <col min="2" max="2" width="16.109375" style="9" customWidth="1"/>
    <col min="3" max="10" width="9.109375" style="9"/>
    <col min="11" max="11" width="6.33203125" style="9" customWidth="1"/>
    <col min="12" max="16384" width="9.109375" style="9"/>
  </cols>
  <sheetData>
    <row r="1" spans="1:10" ht="22.8" x14ac:dyDescent="0.25">
      <c r="A1" s="37" t="s">
        <v>29</v>
      </c>
      <c r="B1" s="37" t="s">
        <v>30</v>
      </c>
      <c r="C1" s="37" t="s">
        <v>31</v>
      </c>
      <c r="D1" s="37" t="s">
        <v>32</v>
      </c>
      <c r="E1" s="38" t="s">
        <v>299</v>
      </c>
      <c r="F1" s="37" t="s">
        <v>300</v>
      </c>
      <c r="G1" s="37" t="s">
        <v>301</v>
      </c>
      <c r="H1" s="37" t="s">
        <v>302</v>
      </c>
    </row>
    <row r="2" spans="1:10" x14ac:dyDescent="0.25">
      <c r="A2" s="39">
        <v>1</v>
      </c>
      <c r="B2" s="40" t="s">
        <v>161</v>
      </c>
      <c r="C2" s="40" t="s">
        <v>160</v>
      </c>
      <c r="D2" s="40" t="s">
        <v>303</v>
      </c>
      <c r="E2" s="40">
        <v>26</v>
      </c>
      <c r="F2" s="40" t="s">
        <v>7</v>
      </c>
      <c r="G2" s="40">
        <v>0</v>
      </c>
      <c r="H2" s="40">
        <v>21500</v>
      </c>
    </row>
    <row r="3" spans="1:10" x14ac:dyDescent="0.25">
      <c r="A3" s="39">
        <v>2</v>
      </c>
      <c r="B3" s="40" t="s">
        <v>166</v>
      </c>
      <c r="C3" s="40" t="s">
        <v>304</v>
      </c>
      <c r="D3" s="40" t="s">
        <v>305</v>
      </c>
      <c r="E3" s="40">
        <v>25</v>
      </c>
      <c r="F3" s="40" t="s">
        <v>217</v>
      </c>
      <c r="G3" s="40">
        <v>2</v>
      </c>
      <c r="H3" s="40">
        <v>25000</v>
      </c>
    </row>
    <row r="4" spans="1:10" x14ac:dyDescent="0.25">
      <c r="A4" s="39"/>
      <c r="B4" s="40" t="s">
        <v>171</v>
      </c>
      <c r="C4" s="40" t="s">
        <v>306</v>
      </c>
      <c r="D4" s="40" t="s">
        <v>307</v>
      </c>
      <c r="E4" s="40">
        <v>24</v>
      </c>
      <c r="F4" s="40" t="s">
        <v>216</v>
      </c>
      <c r="G4" s="40">
        <v>1</v>
      </c>
      <c r="H4" s="40">
        <v>35000</v>
      </c>
    </row>
    <row r="5" spans="1:10" x14ac:dyDescent="0.25">
      <c r="A5" s="39"/>
      <c r="B5" s="40" t="s">
        <v>308</v>
      </c>
      <c r="C5" s="40" t="s">
        <v>167</v>
      </c>
      <c r="D5" s="40" t="s">
        <v>309</v>
      </c>
      <c r="E5" s="40">
        <v>25</v>
      </c>
      <c r="F5" s="40" t="s">
        <v>6</v>
      </c>
      <c r="G5" s="40">
        <v>3</v>
      </c>
      <c r="H5" s="40">
        <v>13000</v>
      </c>
    </row>
    <row r="6" spans="1:10" x14ac:dyDescent="0.25">
      <c r="A6" s="39"/>
      <c r="B6" s="40" t="s">
        <v>161</v>
      </c>
      <c r="C6" s="40" t="s">
        <v>310</v>
      </c>
      <c r="D6" s="40" t="s">
        <v>307</v>
      </c>
      <c r="E6" s="40">
        <v>26</v>
      </c>
      <c r="F6" s="40" t="s">
        <v>6</v>
      </c>
      <c r="G6" s="40">
        <v>2</v>
      </c>
      <c r="H6" s="40">
        <v>21000</v>
      </c>
    </row>
    <row r="7" spans="1:10" x14ac:dyDescent="0.25">
      <c r="A7" s="39"/>
      <c r="B7" s="40" t="s">
        <v>311</v>
      </c>
      <c r="C7" s="40" t="s">
        <v>172</v>
      </c>
      <c r="D7" s="40" t="s">
        <v>307</v>
      </c>
      <c r="E7" s="40">
        <v>23</v>
      </c>
      <c r="F7" s="40" t="s">
        <v>217</v>
      </c>
      <c r="G7" s="40">
        <v>2</v>
      </c>
      <c r="H7" s="40">
        <v>21500</v>
      </c>
    </row>
    <row r="8" spans="1:10" x14ac:dyDescent="0.25">
      <c r="A8" s="39"/>
      <c r="B8" s="40" t="s">
        <v>312</v>
      </c>
      <c r="C8" s="40" t="s">
        <v>313</v>
      </c>
      <c r="D8" s="40" t="s">
        <v>314</v>
      </c>
      <c r="E8" s="40">
        <v>20</v>
      </c>
      <c r="F8" s="40" t="s">
        <v>217</v>
      </c>
      <c r="G8" s="40">
        <v>3</v>
      </c>
      <c r="H8" s="40">
        <v>13000</v>
      </c>
    </row>
    <row r="9" spans="1:10" x14ac:dyDescent="0.25">
      <c r="A9" s="39"/>
      <c r="B9" s="40" t="s">
        <v>315</v>
      </c>
      <c r="C9" s="40" t="s">
        <v>316</v>
      </c>
      <c r="D9" s="40" t="s">
        <v>317</v>
      </c>
      <c r="E9" s="40">
        <v>18</v>
      </c>
      <c r="F9" s="40" t="s">
        <v>216</v>
      </c>
      <c r="G9" s="40">
        <v>1</v>
      </c>
      <c r="H9" s="40">
        <v>30000</v>
      </c>
    </row>
    <row r="11" spans="1:10" x14ac:dyDescent="0.25">
      <c r="B11" s="9" t="s">
        <v>219</v>
      </c>
      <c r="F11" s="9" t="s">
        <v>318</v>
      </c>
    </row>
    <row r="12" spans="1:10" x14ac:dyDescent="0.25">
      <c r="B12" s="40" t="s">
        <v>32</v>
      </c>
      <c r="C12" s="40" t="s">
        <v>319</v>
      </c>
      <c r="D12" s="40" t="s">
        <v>320</v>
      </c>
      <c r="F12" s="40" t="s">
        <v>300</v>
      </c>
      <c r="G12" s="40" t="s">
        <v>6</v>
      </c>
      <c r="H12" s="40" t="s">
        <v>7</v>
      </c>
      <c r="I12" s="40" t="s">
        <v>217</v>
      </c>
      <c r="J12" s="40" t="s">
        <v>216</v>
      </c>
    </row>
    <row r="13" spans="1:10" x14ac:dyDescent="0.25">
      <c r="B13" s="40" t="s">
        <v>303</v>
      </c>
      <c r="C13" s="40">
        <v>500</v>
      </c>
      <c r="D13" s="40">
        <v>5</v>
      </c>
      <c r="F13" s="40" t="s">
        <v>321</v>
      </c>
      <c r="G13" s="40">
        <v>350000</v>
      </c>
      <c r="H13" s="40">
        <v>250000</v>
      </c>
      <c r="I13" s="40">
        <v>150000</v>
      </c>
      <c r="J13" s="40">
        <v>0</v>
      </c>
    </row>
    <row r="14" spans="1:10" x14ac:dyDescent="0.25">
      <c r="B14" s="40" t="s">
        <v>305</v>
      </c>
      <c r="C14" s="40">
        <v>450</v>
      </c>
      <c r="D14" s="40">
        <v>4</v>
      </c>
    </row>
    <row r="15" spans="1:10" x14ac:dyDescent="0.25">
      <c r="B15" s="40" t="s">
        <v>309</v>
      </c>
      <c r="C15" s="40">
        <v>450</v>
      </c>
      <c r="D15" s="40">
        <v>3</v>
      </c>
    </row>
    <row r="16" spans="1:10" x14ac:dyDescent="0.25">
      <c r="B16" s="40" t="s">
        <v>317</v>
      </c>
      <c r="C16" s="40">
        <v>400</v>
      </c>
      <c r="D16" s="40">
        <v>2</v>
      </c>
    </row>
    <row r="17" spans="2:9" x14ac:dyDescent="0.25">
      <c r="B17" s="40" t="s">
        <v>307</v>
      </c>
      <c r="C17" s="40">
        <v>350</v>
      </c>
      <c r="D17" s="40">
        <v>1</v>
      </c>
    </row>
    <row r="18" spans="2:9" x14ac:dyDescent="0.25">
      <c r="B18" s="40" t="s">
        <v>314</v>
      </c>
      <c r="C18" s="40">
        <v>300</v>
      </c>
      <c r="D18" s="40">
        <v>1</v>
      </c>
    </row>
    <row r="21" spans="2:9" x14ac:dyDescent="0.25">
      <c r="B21" s="9" t="s">
        <v>399</v>
      </c>
      <c r="H21" s="9">
        <v>0</v>
      </c>
      <c r="I21" s="9" t="s">
        <v>394</v>
      </c>
    </row>
    <row r="22" spans="2:9" x14ac:dyDescent="0.25">
      <c r="B22" s="9" t="s">
        <v>395</v>
      </c>
      <c r="H22" s="9">
        <v>1</v>
      </c>
      <c r="I22" s="9" t="s">
        <v>396</v>
      </c>
    </row>
    <row r="23" spans="2:9" x14ac:dyDescent="0.25">
      <c r="B23" s="9" t="s">
        <v>397</v>
      </c>
    </row>
    <row r="24" spans="2:9" x14ac:dyDescent="0.25">
      <c r="B24" s="9" t="s">
        <v>398</v>
      </c>
    </row>
  </sheetData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7"/>
  <sheetViews>
    <sheetView zoomScale="130" zoomScaleNormal="130" workbookViewId="0">
      <selection activeCell="A5" sqref="A5:A6"/>
    </sheetView>
  </sheetViews>
  <sheetFormatPr defaultColWidth="9.109375" defaultRowHeight="13.2" x14ac:dyDescent="0.25"/>
  <cols>
    <col min="1" max="1" width="5" style="9" customWidth="1"/>
    <col min="2" max="2" width="7.109375" style="9" bestFit="1" customWidth="1"/>
    <col min="3" max="3" width="11.109375" style="9" bestFit="1" customWidth="1"/>
    <col min="4" max="4" width="8.88671875" style="9" customWidth="1"/>
    <col min="5" max="5" width="11" style="9" customWidth="1"/>
    <col min="6" max="6" width="11.5546875" style="9" customWidth="1"/>
    <col min="7" max="7" width="9.109375" style="9"/>
    <col min="8" max="8" width="11.33203125" style="9" bestFit="1" customWidth="1"/>
    <col min="9" max="16384" width="9.109375" style="9"/>
  </cols>
  <sheetData>
    <row r="1" spans="1:10" x14ac:dyDescent="0.25">
      <c r="A1" s="9" t="s">
        <v>322</v>
      </c>
      <c r="G1" s="31" t="s">
        <v>434</v>
      </c>
      <c r="H1" s="32"/>
      <c r="I1" s="32"/>
    </row>
    <row r="2" spans="1:10" x14ac:dyDescent="0.25">
      <c r="A2" s="9" t="s">
        <v>323</v>
      </c>
      <c r="G2" s="32"/>
      <c r="H2" s="32"/>
      <c r="I2" s="32"/>
    </row>
    <row r="4" spans="1:10" x14ac:dyDescent="0.25">
      <c r="A4" s="39" t="s">
        <v>29</v>
      </c>
      <c r="B4" s="40" t="s">
        <v>324</v>
      </c>
      <c r="C4" s="40" t="s">
        <v>30</v>
      </c>
      <c r="D4" s="40" t="s">
        <v>31</v>
      </c>
      <c r="E4" s="40" t="s">
        <v>325</v>
      </c>
      <c r="F4" s="40" t="s">
        <v>326</v>
      </c>
      <c r="G4" s="40" t="s">
        <v>327</v>
      </c>
      <c r="H4" s="40" t="s">
        <v>218</v>
      </c>
      <c r="I4" s="40" t="s">
        <v>382</v>
      </c>
      <c r="J4" s="40" t="s">
        <v>328</v>
      </c>
    </row>
    <row r="5" spans="1:10" x14ac:dyDescent="0.25">
      <c r="A5" s="39">
        <v>1</v>
      </c>
      <c r="B5" s="40" t="s">
        <v>329</v>
      </c>
      <c r="C5" s="40" t="s">
        <v>330</v>
      </c>
      <c r="D5" s="40" t="s">
        <v>331</v>
      </c>
      <c r="E5" s="41">
        <v>32530</v>
      </c>
      <c r="F5" s="40"/>
      <c r="G5" s="40">
        <v>4</v>
      </c>
      <c r="H5" s="40"/>
      <c r="I5" s="40"/>
      <c r="J5" s="40"/>
    </row>
    <row r="6" spans="1:10" x14ac:dyDescent="0.25">
      <c r="A6" s="39">
        <v>2</v>
      </c>
      <c r="B6" s="40" t="s">
        <v>332</v>
      </c>
      <c r="C6" s="40" t="s">
        <v>333</v>
      </c>
      <c r="D6" s="40" t="s">
        <v>334</v>
      </c>
      <c r="E6" s="41">
        <v>32848</v>
      </c>
      <c r="F6" s="40"/>
      <c r="G6" s="40">
        <v>10</v>
      </c>
      <c r="H6" s="40"/>
      <c r="I6" s="40"/>
      <c r="J6" s="40"/>
    </row>
    <row r="7" spans="1:10" x14ac:dyDescent="0.25">
      <c r="A7" s="39"/>
      <c r="B7" s="40" t="s">
        <v>329</v>
      </c>
      <c r="C7" s="40" t="s">
        <v>330</v>
      </c>
      <c r="D7" s="40" t="s">
        <v>335</v>
      </c>
      <c r="E7" s="41">
        <v>32867</v>
      </c>
      <c r="F7" s="40"/>
      <c r="G7" s="40">
        <v>9</v>
      </c>
      <c r="H7" s="40"/>
      <c r="I7" s="40"/>
      <c r="J7" s="40"/>
    </row>
    <row r="8" spans="1:10" x14ac:dyDescent="0.25">
      <c r="A8" s="39"/>
      <c r="B8" s="40" t="s">
        <v>336</v>
      </c>
      <c r="C8" s="40" t="s">
        <v>333</v>
      </c>
      <c r="D8" s="40" t="s">
        <v>337</v>
      </c>
      <c r="E8" s="41">
        <v>32918</v>
      </c>
      <c r="F8" s="40"/>
      <c r="G8" s="40">
        <v>3.5</v>
      </c>
      <c r="H8" s="40"/>
      <c r="I8" s="40"/>
      <c r="J8" s="40"/>
    </row>
    <row r="9" spans="1:10" x14ac:dyDescent="0.25">
      <c r="A9" s="39"/>
      <c r="B9" s="40" t="s">
        <v>338</v>
      </c>
      <c r="C9" s="40" t="s">
        <v>333</v>
      </c>
      <c r="D9" s="40" t="s">
        <v>339</v>
      </c>
      <c r="E9" s="41">
        <v>34772</v>
      </c>
      <c r="F9" s="40"/>
      <c r="G9" s="40">
        <v>7</v>
      </c>
      <c r="H9" s="40"/>
      <c r="I9" s="40"/>
      <c r="J9" s="40"/>
    </row>
    <row r="10" spans="1:10" x14ac:dyDescent="0.25">
      <c r="A10" s="39"/>
      <c r="B10" s="40" t="s">
        <v>340</v>
      </c>
      <c r="C10" s="40" t="s">
        <v>330</v>
      </c>
      <c r="D10" s="40" t="s">
        <v>341</v>
      </c>
      <c r="E10" s="41">
        <v>32189</v>
      </c>
      <c r="F10" s="40"/>
      <c r="G10" s="40">
        <v>6.5</v>
      </c>
      <c r="H10" s="40"/>
      <c r="I10" s="40"/>
      <c r="J10" s="40"/>
    </row>
    <row r="11" spans="1:10" x14ac:dyDescent="0.25">
      <c r="A11" s="39"/>
      <c r="B11" s="40" t="s">
        <v>336</v>
      </c>
      <c r="C11" s="40" t="s">
        <v>333</v>
      </c>
      <c r="D11" s="40" t="s">
        <v>342</v>
      </c>
      <c r="E11" s="41">
        <v>29606</v>
      </c>
      <c r="F11" s="40"/>
      <c r="G11" s="40">
        <v>4</v>
      </c>
      <c r="H11" s="40"/>
      <c r="I11" s="40"/>
      <c r="J11" s="40"/>
    </row>
    <row r="12" spans="1:10" x14ac:dyDescent="0.25">
      <c r="A12" s="39"/>
      <c r="B12" s="40" t="s">
        <v>338</v>
      </c>
      <c r="C12" s="40" t="s">
        <v>330</v>
      </c>
      <c r="D12" s="40" t="s">
        <v>343</v>
      </c>
      <c r="E12" s="41">
        <v>27023</v>
      </c>
      <c r="F12" s="40"/>
      <c r="G12" s="40">
        <v>5</v>
      </c>
      <c r="H12" s="40"/>
      <c r="I12" s="40"/>
      <c r="J12" s="40"/>
    </row>
    <row r="13" spans="1:10" x14ac:dyDescent="0.25">
      <c r="A13" s="39"/>
      <c r="B13" s="40" t="s">
        <v>344</v>
      </c>
      <c r="C13" s="40" t="s">
        <v>333</v>
      </c>
      <c r="D13" s="40" t="s">
        <v>345</v>
      </c>
      <c r="E13" s="41">
        <v>24440</v>
      </c>
      <c r="F13" s="40"/>
      <c r="G13" s="40">
        <v>2.5</v>
      </c>
      <c r="H13" s="40"/>
      <c r="I13" s="40"/>
      <c r="J13" s="40"/>
    </row>
    <row r="14" spans="1:10" x14ac:dyDescent="0.25">
      <c r="A14" s="39"/>
      <c r="B14" s="40" t="s">
        <v>329</v>
      </c>
      <c r="C14" s="40" t="s">
        <v>330</v>
      </c>
      <c r="D14" s="40" t="s">
        <v>346</v>
      </c>
      <c r="E14" s="41">
        <v>21857</v>
      </c>
      <c r="F14" s="40"/>
      <c r="G14" s="40">
        <v>7</v>
      </c>
      <c r="H14" s="40"/>
      <c r="I14" s="40"/>
      <c r="J14" s="40"/>
    </row>
    <row r="16" spans="1:10" x14ac:dyDescent="0.25">
      <c r="C16" s="9" t="s">
        <v>347</v>
      </c>
    </row>
    <row r="17" spans="1:12" x14ac:dyDescent="0.25">
      <c r="C17" s="40" t="s">
        <v>283</v>
      </c>
      <c r="D17" s="40" t="s">
        <v>348</v>
      </c>
      <c r="E17" s="40" t="s">
        <v>349</v>
      </c>
      <c r="F17" s="40" t="s">
        <v>224</v>
      </c>
    </row>
    <row r="18" spans="1:12" x14ac:dyDescent="0.25">
      <c r="C18" s="40" t="s">
        <v>326</v>
      </c>
      <c r="D18" s="40" t="s">
        <v>350</v>
      </c>
      <c r="E18" s="40" t="s">
        <v>351</v>
      </c>
      <c r="F18" s="40" t="s">
        <v>352</v>
      </c>
    </row>
    <row r="20" spans="1:12" x14ac:dyDescent="0.25">
      <c r="C20" s="40" t="s">
        <v>327</v>
      </c>
      <c r="D20" s="40">
        <v>0</v>
      </c>
      <c r="E20" s="40">
        <v>5</v>
      </c>
      <c r="F20" s="40">
        <v>6.5</v>
      </c>
      <c r="G20" s="40">
        <v>7.5</v>
      </c>
      <c r="H20" s="40">
        <v>8.5</v>
      </c>
    </row>
    <row r="21" spans="1:12" x14ac:dyDescent="0.25">
      <c r="C21" s="40" t="s">
        <v>218</v>
      </c>
      <c r="D21" s="40" t="s">
        <v>378</v>
      </c>
      <c r="E21" s="40" t="s">
        <v>377</v>
      </c>
      <c r="F21" s="40" t="s">
        <v>379</v>
      </c>
      <c r="G21" s="40" t="s">
        <v>380</v>
      </c>
      <c r="H21" s="40" t="s">
        <v>381</v>
      </c>
    </row>
    <row r="23" spans="1:12" x14ac:dyDescent="0.25">
      <c r="A23" s="9">
        <v>1</v>
      </c>
      <c r="B23" s="9" t="s">
        <v>435</v>
      </c>
    </row>
    <row r="24" spans="1:12" x14ac:dyDescent="0.25">
      <c r="A24" s="9">
        <v>2</v>
      </c>
      <c r="B24" s="9" t="s">
        <v>436</v>
      </c>
    </row>
    <row r="26" spans="1:12" x14ac:dyDescent="0.25">
      <c r="A26" s="9" t="s">
        <v>439</v>
      </c>
      <c r="C26" s="9" t="s">
        <v>327</v>
      </c>
      <c r="F26" s="29" t="s">
        <v>438</v>
      </c>
      <c r="I26" s="29" t="s">
        <v>437</v>
      </c>
    </row>
    <row r="27" spans="1:12" x14ac:dyDescent="0.25">
      <c r="C27" s="9" t="s">
        <v>400</v>
      </c>
      <c r="D27" s="9" t="b">
        <f>G5&gt;=5</f>
        <v>0</v>
      </c>
      <c r="G27" s="9" t="b">
        <f>YEAR(E5)=1989</f>
        <v>1</v>
      </c>
      <c r="J27" s="9" t="b">
        <f>AND(MONTH(E5)&gt;=4,MONTH(E5)&lt;=7)</f>
        <v>0</v>
      </c>
      <c r="L27" s="9" t="b">
        <f>AND(MONTH(E5)&gt;=2,MONTH(E5)&lt;=5)</f>
        <v>0</v>
      </c>
    </row>
  </sheetData>
  <mergeCells count="1">
    <mergeCell ref="G1:I2"/>
  </mergeCells>
  <dataValidations disablePrompts="1" count="1">
    <dataValidation type="date" allowBlank="1" showInputMessage="1" showErrorMessage="1" sqref="E5:E14" xr:uid="{00000000-0002-0000-1100-000000000000}">
      <formula1>29221</formula1>
      <formula2>35064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20"/>
  <sheetViews>
    <sheetView zoomScale="130" zoomScaleNormal="130" workbookViewId="0">
      <selection activeCell="B4" sqref="B4"/>
    </sheetView>
  </sheetViews>
  <sheetFormatPr defaultRowHeight="14.4" x14ac:dyDescent="0.3"/>
  <cols>
    <col min="1" max="1" width="14.5546875" customWidth="1"/>
    <col min="2" max="2" width="13.44140625" customWidth="1"/>
    <col min="3" max="3" width="24.88671875" customWidth="1"/>
    <col min="4" max="4" width="31.44140625" bestFit="1" customWidth="1"/>
    <col min="8" max="8" width="13.6640625" bestFit="1" customWidth="1"/>
  </cols>
  <sheetData>
    <row r="1" spans="1:8" ht="15.6" x14ac:dyDescent="0.3">
      <c r="A1" s="26" t="s">
        <v>426</v>
      </c>
      <c r="C1" s="1"/>
      <c r="D1" s="1"/>
    </row>
    <row r="3" spans="1:8" x14ac:dyDescent="0.3">
      <c r="A3" t="s">
        <v>80</v>
      </c>
      <c r="B3" t="s">
        <v>196</v>
      </c>
      <c r="C3" t="s">
        <v>197</v>
      </c>
      <c r="D3" t="s">
        <v>198</v>
      </c>
    </row>
    <row r="4" spans="1:8" x14ac:dyDescent="0.3">
      <c r="A4" s="1">
        <v>1512</v>
      </c>
    </row>
    <row r="5" spans="1:8" x14ac:dyDescent="0.3">
      <c r="A5" s="1">
        <v>40947</v>
      </c>
    </row>
    <row r="6" spans="1:8" x14ac:dyDescent="0.3">
      <c r="A6" s="1">
        <f ca="1">TODAY()</f>
        <v>44995</v>
      </c>
    </row>
    <row r="7" spans="1:8" x14ac:dyDescent="0.3">
      <c r="A7" s="1">
        <f ca="1">A6+15</f>
        <v>45010</v>
      </c>
    </row>
    <row r="8" spans="1:8" x14ac:dyDescent="0.3">
      <c r="A8" s="1">
        <v>42597</v>
      </c>
    </row>
    <row r="9" spans="1:8" x14ac:dyDescent="0.3">
      <c r="A9" s="1"/>
    </row>
    <row r="10" spans="1:8" x14ac:dyDescent="0.3">
      <c r="A10" s="1"/>
    </row>
    <row r="11" spans="1:8" x14ac:dyDescent="0.3">
      <c r="A11" s="1"/>
    </row>
    <row r="12" spans="1:8" x14ac:dyDescent="0.3">
      <c r="B12" t="s">
        <v>353</v>
      </c>
      <c r="F12" s="27"/>
      <c r="G12" t="s">
        <v>427</v>
      </c>
      <c r="H12" s="1"/>
    </row>
    <row r="13" spans="1:8" x14ac:dyDescent="0.3">
      <c r="F13" s="27"/>
      <c r="G13" t="s">
        <v>428</v>
      </c>
      <c r="H13" s="28"/>
    </row>
    <row r="14" spans="1:8" x14ac:dyDescent="0.3">
      <c r="B14">
        <v>1</v>
      </c>
      <c r="C14" t="s">
        <v>199</v>
      </c>
      <c r="D14" t="s">
        <v>401</v>
      </c>
      <c r="F14" s="27"/>
      <c r="G14" t="s">
        <v>429</v>
      </c>
    </row>
    <row r="15" spans="1:8" x14ac:dyDescent="0.3">
      <c r="B15">
        <v>2</v>
      </c>
      <c r="C15" t="s">
        <v>200</v>
      </c>
      <c r="F15" s="27"/>
      <c r="G15" t="s">
        <v>430</v>
      </c>
    </row>
    <row r="16" spans="1:8" x14ac:dyDescent="0.3">
      <c r="B16">
        <v>3</v>
      </c>
      <c r="C16" t="s">
        <v>201</v>
      </c>
      <c r="F16" s="27"/>
      <c r="G16" t="s">
        <v>431</v>
      </c>
    </row>
    <row r="17" spans="2:8" x14ac:dyDescent="0.3">
      <c r="B17">
        <v>4</v>
      </c>
      <c r="C17" t="s">
        <v>202</v>
      </c>
      <c r="F17" s="27"/>
      <c r="G17" t="s">
        <v>432</v>
      </c>
      <c r="H17" s="1"/>
    </row>
    <row r="18" spans="2:8" x14ac:dyDescent="0.3">
      <c r="B18">
        <v>5</v>
      </c>
      <c r="C18" t="s">
        <v>203</v>
      </c>
      <c r="F18" s="27"/>
      <c r="G18" t="s">
        <v>433</v>
      </c>
    </row>
    <row r="19" spans="2:8" x14ac:dyDescent="0.3">
      <c r="B19">
        <v>6</v>
      </c>
      <c r="C19" t="s">
        <v>204</v>
      </c>
    </row>
    <row r="20" spans="2:8" x14ac:dyDescent="0.3">
      <c r="B20">
        <v>7</v>
      </c>
      <c r="C20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Y10"/>
  <sheetViews>
    <sheetView workbookViewId="0"/>
  </sheetViews>
  <sheetFormatPr defaultColWidth="9.109375" defaultRowHeight="16.8" x14ac:dyDescent="0.3"/>
  <cols>
    <col min="1" max="16384" width="9.109375" style="4"/>
  </cols>
  <sheetData>
    <row r="2" spans="1:25" x14ac:dyDescent="0.3">
      <c r="I2" s="4" t="s">
        <v>247</v>
      </c>
    </row>
    <row r="4" spans="1:25" x14ac:dyDescent="0.3">
      <c r="A4" s="4" t="s">
        <v>248</v>
      </c>
      <c r="B4" s="4" t="s">
        <v>249</v>
      </c>
      <c r="F4" s="4" t="s">
        <v>250</v>
      </c>
      <c r="J4" s="4" t="s">
        <v>251</v>
      </c>
      <c r="N4" s="4" t="s">
        <v>252</v>
      </c>
      <c r="R4" s="4" t="s">
        <v>253</v>
      </c>
      <c r="V4" s="4" t="s">
        <v>254</v>
      </c>
    </row>
    <row r="5" spans="1:25" x14ac:dyDescent="0.3">
      <c r="A5" s="4" t="s">
        <v>255</v>
      </c>
      <c r="B5" s="4" t="s">
        <v>256</v>
      </c>
      <c r="D5" s="4" t="s">
        <v>257</v>
      </c>
      <c r="F5" s="4" t="s">
        <v>256</v>
      </c>
      <c r="H5" s="4" t="s">
        <v>257</v>
      </c>
      <c r="J5" s="4" t="s">
        <v>256</v>
      </c>
      <c r="L5" s="4" t="s">
        <v>257</v>
      </c>
      <c r="N5" s="4" t="s">
        <v>256</v>
      </c>
      <c r="P5" s="4" t="s">
        <v>257</v>
      </c>
      <c r="R5" s="4" t="s">
        <v>256</v>
      </c>
      <c r="T5" s="4" t="s">
        <v>257</v>
      </c>
      <c r="V5" s="4" t="s">
        <v>256</v>
      </c>
      <c r="X5" s="4" t="s">
        <v>257</v>
      </c>
    </row>
    <row r="6" spans="1:25" x14ac:dyDescent="0.3">
      <c r="A6" s="4" t="s">
        <v>258</v>
      </c>
      <c r="C6" s="4" t="s">
        <v>259</v>
      </c>
      <c r="F6" s="4" t="s">
        <v>260</v>
      </c>
      <c r="H6" s="4" t="s">
        <v>261</v>
      </c>
      <c r="I6" s="4" t="s">
        <v>261</v>
      </c>
      <c r="J6" s="4" t="s">
        <v>261</v>
      </c>
      <c r="K6" s="4" t="s">
        <v>261</v>
      </c>
      <c r="L6" s="4" t="s">
        <v>261</v>
      </c>
      <c r="N6" s="4" t="s">
        <v>262</v>
      </c>
      <c r="R6" s="4" t="s">
        <v>263</v>
      </c>
      <c r="T6" s="4" t="s">
        <v>264</v>
      </c>
      <c r="V6" s="4" t="s">
        <v>265</v>
      </c>
      <c r="W6" s="4" t="s">
        <v>262</v>
      </c>
      <c r="X6" s="4" t="s">
        <v>266</v>
      </c>
    </row>
    <row r="7" spans="1:25" x14ac:dyDescent="0.3">
      <c r="A7" s="4" t="s">
        <v>267</v>
      </c>
      <c r="B7" s="4" t="s">
        <v>264</v>
      </c>
      <c r="F7" s="4" t="s">
        <v>268</v>
      </c>
      <c r="G7" s="4" t="s">
        <v>259</v>
      </c>
      <c r="H7" s="4" t="s">
        <v>261</v>
      </c>
      <c r="I7" s="4" t="s">
        <v>261</v>
      </c>
      <c r="K7" s="4" t="s">
        <v>259</v>
      </c>
      <c r="N7" s="4" t="s">
        <v>261</v>
      </c>
      <c r="R7" s="4" t="s">
        <v>269</v>
      </c>
      <c r="T7" s="4" t="s">
        <v>268</v>
      </c>
      <c r="V7" s="4" t="s">
        <v>260</v>
      </c>
      <c r="X7" s="4" t="s">
        <v>269</v>
      </c>
      <c r="Y7" s="4" t="s">
        <v>260</v>
      </c>
    </row>
    <row r="8" spans="1:25" x14ac:dyDescent="0.3">
      <c r="A8" s="4" t="s">
        <v>270</v>
      </c>
      <c r="B8" s="4" t="s">
        <v>269</v>
      </c>
      <c r="C8" s="4" t="s">
        <v>268</v>
      </c>
      <c r="D8" s="4" t="s">
        <v>266</v>
      </c>
      <c r="F8" s="4" t="s">
        <v>261</v>
      </c>
      <c r="G8" s="4" t="s">
        <v>271</v>
      </c>
      <c r="H8" s="4" t="s">
        <v>268</v>
      </c>
      <c r="J8" s="4" t="s">
        <v>268</v>
      </c>
      <c r="K8" s="4" t="s">
        <v>266</v>
      </c>
      <c r="L8" s="4" t="s">
        <v>261</v>
      </c>
      <c r="N8" s="4" t="s">
        <v>263</v>
      </c>
      <c r="R8" s="4" t="s">
        <v>261</v>
      </c>
      <c r="S8" s="4" t="s">
        <v>269</v>
      </c>
      <c r="V8" s="4" t="s">
        <v>265</v>
      </c>
      <c r="W8" s="4" t="s">
        <v>261</v>
      </c>
      <c r="X8" s="4" t="s">
        <v>268</v>
      </c>
    </row>
    <row r="9" spans="1:25" x14ac:dyDescent="0.3">
      <c r="A9" s="4" t="s">
        <v>272</v>
      </c>
      <c r="B9" s="4" t="s">
        <v>266</v>
      </c>
      <c r="F9" s="4" t="s">
        <v>265</v>
      </c>
      <c r="G9" s="4" t="s">
        <v>261</v>
      </c>
      <c r="H9" s="4" t="s">
        <v>266</v>
      </c>
      <c r="K9" s="4" t="s">
        <v>262</v>
      </c>
      <c r="L9" s="4" t="s">
        <v>266</v>
      </c>
      <c r="O9" s="4" t="s">
        <v>259</v>
      </c>
      <c r="R9" s="4" t="s">
        <v>261</v>
      </c>
      <c r="S9" s="4" t="s">
        <v>260</v>
      </c>
      <c r="W9" s="4" t="s">
        <v>260</v>
      </c>
      <c r="X9" s="4" t="s">
        <v>261</v>
      </c>
    </row>
    <row r="10" spans="1:25" x14ac:dyDescent="0.3">
      <c r="A10" s="4" t="s">
        <v>273</v>
      </c>
      <c r="B10" s="4" t="s">
        <v>263</v>
      </c>
      <c r="F10" s="4" t="s">
        <v>274</v>
      </c>
      <c r="K10" s="4" t="s">
        <v>263</v>
      </c>
      <c r="L10" s="4" t="s">
        <v>261</v>
      </c>
      <c r="N10" s="4" t="s">
        <v>261</v>
      </c>
      <c r="O10" s="4" t="s">
        <v>259</v>
      </c>
      <c r="R10" s="4" t="s">
        <v>259</v>
      </c>
      <c r="S10" s="4" t="s">
        <v>268</v>
      </c>
      <c r="V10" s="4" t="s">
        <v>262</v>
      </c>
      <c r="W10" s="4" t="s">
        <v>259</v>
      </c>
      <c r="X10" s="4" t="s">
        <v>261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7"/>
  <sheetViews>
    <sheetView zoomScale="160" zoomScaleNormal="160" workbookViewId="0">
      <selection activeCell="A3" sqref="A3:E7"/>
    </sheetView>
  </sheetViews>
  <sheetFormatPr defaultRowHeight="14.4" x14ac:dyDescent="0.3"/>
  <cols>
    <col min="1" max="1" width="11.44140625" customWidth="1"/>
  </cols>
  <sheetData>
    <row r="1" spans="1:5" x14ac:dyDescent="0.3">
      <c r="A1" t="s">
        <v>206</v>
      </c>
    </row>
    <row r="3" spans="1:5" x14ac:dyDescent="0.3">
      <c r="A3" t="s">
        <v>207</v>
      </c>
      <c r="B3" t="s">
        <v>208</v>
      </c>
      <c r="C3" t="s">
        <v>209</v>
      </c>
      <c r="D3" t="s">
        <v>210</v>
      </c>
      <c r="E3" t="s">
        <v>211</v>
      </c>
    </row>
    <row r="4" spans="1:5" x14ac:dyDescent="0.3">
      <c r="A4" t="s">
        <v>212</v>
      </c>
      <c r="B4">
        <v>100</v>
      </c>
      <c r="C4">
        <v>200</v>
      </c>
      <c r="D4">
        <v>300</v>
      </c>
      <c r="E4">
        <v>400</v>
      </c>
    </row>
    <row r="5" spans="1:5" x14ac:dyDescent="0.3">
      <c r="A5" t="s">
        <v>213</v>
      </c>
      <c r="B5">
        <v>120</v>
      </c>
      <c r="C5">
        <v>120</v>
      </c>
      <c r="D5">
        <v>400</v>
      </c>
      <c r="E5">
        <v>200</v>
      </c>
    </row>
    <row r="6" spans="1:5" x14ac:dyDescent="0.3">
      <c r="A6" t="s">
        <v>214</v>
      </c>
      <c r="B6">
        <v>100</v>
      </c>
      <c r="C6">
        <v>200</v>
      </c>
      <c r="D6">
        <v>300</v>
      </c>
      <c r="E6">
        <v>400</v>
      </c>
    </row>
    <row r="7" spans="1:5" x14ac:dyDescent="0.3">
      <c r="A7" t="s">
        <v>215</v>
      </c>
      <c r="B7">
        <v>150</v>
      </c>
      <c r="C7">
        <v>300</v>
      </c>
      <c r="D7">
        <v>100</v>
      </c>
      <c r="E7">
        <v>500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12"/>
  <sheetViews>
    <sheetView zoomScale="115" zoomScaleNormal="115" workbookViewId="0"/>
  </sheetViews>
  <sheetFormatPr defaultRowHeight="14.4" x14ac:dyDescent="0.3"/>
  <cols>
    <col min="7" max="7" width="11.44140625" customWidth="1"/>
    <col min="8" max="8" width="10.88671875" customWidth="1"/>
    <col min="9" max="9" width="10.44140625" customWidth="1"/>
  </cols>
  <sheetData>
    <row r="2" spans="2:9" x14ac:dyDescent="0.3">
      <c r="B2" s="3" t="s">
        <v>0</v>
      </c>
      <c r="F2" s="3" t="s">
        <v>363</v>
      </c>
    </row>
    <row r="4" spans="2:9" x14ac:dyDescent="0.3">
      <c r="F4" t="s">
        <v>4</v>
      </c>
      <c r="G4" s="1">
        <v>44580</v>
      </c>
      <c r="H4" s="1">
        <v>44581</v>
      </c>
      <c r="I4" s="1">
        <v>44582</v>
      </c>
    </row>
    <row r="5" spans="2:9" x14ac:dyDescent="0.3">
      <c r="B5" t="s">
        <v>1</v>
      </c>
      <c r="C5">
        <v>23800</v>
      </c>
      <c r="F5" t="s">
        <v>1</v>
      </c>
      <c r="G5">
        <v>23800</v>
      </c>
      <c r="H5">
        <v>23900</v>
      </c>
      <c r="I5">
        <v>23850</v>
      </c>
    </row>
    <row r="7" spans="2:9" x14ac:dyDescent="0.3">
      <c r="B7" t="s">
        <v>2</v>
      </c>
      <c r="C7" t="s">
        <v>3</v>
      </c>
      <c r="F7" t="s">
        <v>2</v>
      </c>
      <c r="G7" s="1" t="s">
        <v>3</v>
      </c>
      <c r="H7" s="1"/>
      <c r="I7" s="1"/>
    </row>
    <row r="8" spans="2:9" x14ac:dyDescent="0.3">
      <c r="B8">
        <v>10</v>
      </c>
      <c r="G8" s="1">
        <v>44580</v>
      </c>
      <c r="H8" s="1">
        <v>44581</v>
      </c>
      <c r="I8" s="1">
        <v>44582</v>
      </c>
    </row>
    <row r="9" spans="2:9" x14ac:dyDescent="0.3">
      <c r="B9">
        <v>20</v>
      </c>
      <c r="F9">
        <v>10</v>
      </c>
    </row>
    <row r="10" spans="2:9" x14ac:dyDescent="0.3">
      <c r="B10">
        <v>50</v>
      </c>
      <c r="F10">
        <v>20</v>
      </c>
    </row>
    <row r="11" spans="2:9" x14ac:dyDescent="0.3">
      <c r="B11">
        <v>100</v>
      </c>
      <c r="F11">
        <v>50</v>
      </c>
    </row>
    <row r="12" spans="2:9" x14ac:dyDescent="0.3">
      <c r="F12">
        <v>100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J14"/>
  <sheetViews>
    <sheetView zoomScale="130" zoomScaleNormal="130" workbookViewId="0">
      <selection activeCell="C9" sqref="C9"/>
    </sheetView>
  </sheetViews>
  <sheetFormatPr defaultRowHeight="14.4" x14ac:dyDescent="0.3"/>
  <cols>
    <col min="8" max="8" width="10.33203125" bestFit="1" customWidth="1"/>
  </cols>
  <sheetData>
    <row r="6" spans="1:10" x14ac:dyDescent="0.3">
      <c r="I6" t="s">
        <v>5</v>
      </c>
      <c r="J6">
        <v>15</v>
      </c>
    </row>
    <row r="8" spans="1:10" ht="16.2" x14ac:dyDescent="0.3">
      <c r="A8" t="s">
        <v>6</v>
      </c>
      <c r="B8" t="s">
        <v>7</v>
      </c>
      <c r="C8" t="s">
        <v>8</v>
      </c>
      <c r="D8" t="s">
        <v>9</v>
      </c>
      <c r="E8" t="s">
        <v>10</v>
      </c>
      <c r="F8" t="s">
        <v>11</v>
      </c>
      <c r="G8" t="s">
        <v>12</v>
      </c>
      <c r="H8" t="s">
        <v>13</v>
      </c>
      <c r="I8" t="s">
        <v>440</v>
      </c>
      <c r="J8" t="s">
        <v>14</v>
      </c>
    </row>
    <row r="9" spans="1:10" x14ac:dyDescent="0.3">
      <c r="A9">
        <v>24</v>
      </c>
      <c r="B9">
        <v>4</v>
      </c>
    </row>
    <row r="10" spans="1:10" x14ac:dyDescent="0.3">
      <c r="A10">
        <v>32</v>
      </c>
      <c r="B10">
        <v>48</v>
      </c>
    </row>
    <row r="11" spans="1:10" x14ac:dyDescent="0.3">
      <c r="A11">
        <v>6.4</v>
      </c>
      <c r="B11">
        <v>27.29</v>
      </c>
    </row>
    <row r="12" spans="1:10" x14ac:dyDescent="0.3">
      <c r="A12">
        <v>12.56</v>
      </c>
      <c r="B12">
        <v>18.170000000000002</v>
      </c>
    </row>
    <row r="13" spans="1:10" x14ac:dyDescent="0.3">
      <c r="A13">
        <v>-16.25</v>
      </c>
      <c r="B13">
        <v>8.5</v>
      </c>
    </row>
    <row r="14" spans="1:10" x14ac:dyDescent="0.3">
      <c r="A14">
        <v>-20.36</v>
      </c>
      <c r="B14">
        <v>-5.75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16"/>
  <sheetViews>
    <sheetView zoomScale="160" zoomScaleNormal="160" workbookViewId="0">
      <selection activeCell="C5" sqref="C5"/>
    </sheetView>
  </sheetViews>
  <sheetFormatPr defaultRowHeight="14.4" x14ac:dyDescent="0.3"/>
  <cols>
    <col min="4" max="4" width="9.6640625" bestFit="1" customWidth="1"/>
  </cols>
  <sheetData>
    <row r="2" spans="1:7" x14ac:dyDescent="0.3">
      <c r="A2" t="s">
        <v>15</v>
      </c>
    </row>
    <row r="4" spans="1:7" ht="16.2" x14ac:dyDescent="0.3">
      <c r="A4" t="s">
        <v>16</v>
      </c>
      <c r="B4" t="s">
        <v>17</v>
      </c>
      <c r="C4" t="s">
        <v>18</v>
      </c>
      <c r="D4" t="s">
        <v>19</v>
      </c>
      <c r="E4" t="s">
        <v>20</v>
      </c>
      <c r="F4" t="s">
        <v>21</v>
      </c>
    </row>
    <row r="5" spans="1:7" x14ac:dyDescent="0.3">
      <c r="A5">
        <v>9</v>
      </c>
      <c r="B5">
        <v>5</v>
      </c>
    </row>
    <row r="6" spans="1:7" x14ac:dyDescent="0.3">
      <c r="A6">
        <v>125</v>
      </c>
      <c r="B6">
        <v>48</v>
      </c>
    </row>
    <row r="7" spans="1:7" x14ac:dyDescent="0.3">
      <c r="A7">
        <v>32</v>
      </c>
      <c r="B7">
        <v>18</v>
      </c>
    </row>
    <row r="8" spans="1:7" x14ac:dyDescent="0.3">
      <c r="A8">
        <v>29</v>
      </c>
      <c r="B8">
        <v>12</v>
      </c>
    </row>
    <row r="11" spans="1:7" x14ac:dyDescent="0.3">
      <c r="A11" t="s">
        <v>22</v>
      </c>
    </row>
    <row r="12" spans="1:7" x14ac:dyDescent="0.3">
      <c r="A12" t="s">
        <v>6</v>
      </c>
      <c r="B12" t="s">
        <v>7</v>
      </c>
      <c r="C12" t="s">
        <v>23</v>
      </c>
      <c r="D12" t="s">
        <v>24</v>
      </c>
      <c r="E12" t="s">
        <v>25</v>
      </c>
      <c r="F12" t="s">
        <v>26</v>
      </c>
      <c r="G12" t="s">
        <v>425</v>
      </c>
    </row>
    <row r="13" spans="1:7" x14ac:dyDescent="0.3">
      <c r="A13">
        <v>47</v>
      </c>
      <c r="B13">
        <v>23</v>
      </c>
    </row>
    <row r="14" spans="1:7" x14ac:dyDescent="0.3">
      <c r="A14">
        <v>58</v>
      </c>
      <c r="B14">
        <v>58</v>
      </c>
    </row>
    <row r="15" spans="1:7" x14ac:dyDescent="0.3">
      <c r="A15">
        <v>12</v>
      </c>
      <c r="B15">
        <v>49</v>
      </c>
    </row>
    <row r="16" spans="1:7" x14ac:dyDescent="0.3">
      <c r="A16">
        <v>35</v>
      </c>
      <c r="B16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"/>
  <sheetViews>
    <sheetView zoomScale="130" zoomScaleNormal="130" workbookViewId="0">
      <selection activeCell="A6" sqref="A6:A7"/>
    </sheetView>
  </sheetViews>
  <sheetFormatPr defaultRowHeight="14.4" x14ac:dyDescent="0.3"/>
  <cols>
    <col min="5" max="5" width="10.33203125" bestFit="1" customWidth="1"/>
  </cols>
  <sheetData>
    <row r="1" spans="1:9" x14ac:dyDescent="0.3">
      <c r="A1" t="s">
        <v>27</v>
      </c>
    </row>
    <row r="3" spans="1:9" x14ac:dyDescent="0.3">
      <c r="A3" t="s">
        <v>28</v>
      </c>
    </row>
    <row r="5" spans="1:9" x14ac:dyDescent="0.3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</row>
    <row r="6" spans="1:9" x14ac:dyDescent="0.3">
      <c r="A6">
        <v>1</v>
      </c>
      <c r="E6">
        <v>280000</v>
      </c>
      <c r="F6">
        <v>2.8</v>
      </c>
    </row>
    <row r="7" spans="1:9" x14ac:dyDescent="0.3">
      <c r="A7">
        <v>2</v>
      </c>
      <c r="E7">
        <v>450000</v>
      </c>
      <c r="F7">
        <v>5.0999999999999996</v>
      </c>
      <c r="H7">
        <v>300000</v>
      </c>
    </row>
    <row r="8" spans="1:9" x14ac:dyDescent="0.3">
      <c r="E8">
        <v>550000</v>
      </c>
      <c r="F8">
        <v>5.5</v>
      </c>
      <c r="H8">
        <v>400000</v>
      </c>
    </row>
    <row r="9" spans="1:9" x14ac:dyDescent="0.3">
      <c r="E9">
        <v>400000</v>
      </c>
      <c r="F9">
        <v>4.2</v>
      </c>
      <c r="H9">
        <v>250000</v>
      </c>
    </row>
    <row r="10" spans="1:9" x14ac:dyDescent="0.3">
      <c r="E10">
        <v>200000</v>
      </c>
      <c r="F10">
        <v>2.6</v>
      </c>
    </row>
    <row r="11" spans="1:9" x14ac:dyDescent="0.3">
      <c r="E11">
        <v>250000</v>
      </c>
      <c r="F11">
        <v>2.7</v>
      </c>
    </row>
    <row r="12" spans="1:9" x14ac:dyDescent="0.3">
      <c r="E12">
        <v>350000</v>
      </c>
      <c r="F12">
        <v>4.0999999999999996</v>
      </c>
      <c r="H12">
        <v>200000</v>
      </c>
    </row>
    <row r="13" spans="1:9" x14ac:dyDescent="0.3">
      <c r="E13">
        <v>220000</v>
      </c>
      <c r="F13">
        <v>2.5</v>
      </c>
    </row>
    <row r="14" spans="1:9" x14ac:dyDescent="0.3">
      <c r="E14">
        <v>420000</v>
      </c>
      <c r="F14">
        <v>5.0999999999999996</v>
      </c>
      <c r="H14">
        <v>300000</v>
      </c>
    </row>
    <row r="15" spans="1:9" x14ac:dyDescent="0.3">
      <c r="E15">
        <v>230000</v>
      </c>
      <c r="F15">
        <v>2.7</v>
      </c>
    </row>
    <row r="16" spans="1:9" x14ac:dyDescent="0.3">
      <c r="A16" t="s">
        <v>38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1"/>
  <sheetViews>
    <sheetView zoomScale="145" zoomScaleNormal="145" workbookViewId="0">
      <selection activeCell="C8" sqref="C8"/>
    </sheetView>
  </sheetViews>
  <sheetFormatPr defaultRowHeight="14.4" x14ac:dyDescent="0.3"/>
  <cols>
    <col min="3" max="3" width="10.5546875" customWidth="1"/>
    <col min="4" max="4" width="10.44140625" customWidth="1"/>
    <col min="5" max="5" width="9.88671875" customWidth="1"/>
    <col min="6" max="6" width="14.5546875" customWidth="1"/>
    <col min="7" max="7" width="13.5546875" customWidth="1"/>
    <col min="8" max="8" width="15.5546875" customWidth="1"/>
  </cols>
  <sheetData>
    <row r="1" spans="1:8" x14ac:dyDescent="0.3">
      <c r="A1" t="s">
        <v>39</v>
      </c>
    </row>
    <row r="3" spans="1:8" ht="20.399999999999999" x14ac:dyDescent="0.45">
      <c r="B3" s="21" t="s">
        <v>441</v>
      </c>
    </row>
    <row r="4" spans="1:8" ht="15" customHeight="1" x14ac:dyDescent="0.3">
      <c r="B4" s="19" t="s">
        <v>383</v>
      </c>
      <c r="C4" s="19"/>
      <c r="D4" s="19" t="s">
        <v>358</v>
      </c>
    </row>
    <row r="5" spans="1:8" ht="15" customHeight="1" x14ac:dyDescent="0.3">
      <c r="B5" s="19" t="s">
        <v>384</v>
      </c>
      <c r="C5" s="19"/>
      <c r="D5" s="19" t="s">
        <v>402</v>
      </c>
    </row>
    <row r="7" spans="1:8" x14ac:dyDescent="0.3">
      <c r="A7" t="s">
        <v>40</v>
      </c>
      <c r="B7" t="s">
        <v>41</v>
      </c>
      <c r="C7" t="s">
        <v>42</v>
      </c>
      <c r="D7" t="s">
        <v>43</v>
      </c>
      <c r="E7" t="s">
        <v>44</v>
      </c>
      <c r="F7" t="s">
        <v>45</v>
      </c>
      <c r="G7" t="s">
        <v>46</v>
      </c>
      <c r="H7" t="s">
        <v>47</v>
      </c>
    </row>
    <row r="8" spans="1:8" x14ac:dyDescent="0.3">
      <c r="A8">
        <v>7</v>
      </c>
      <c r="B8">
        <v>2</v>
      </c>
    </row>
    <row r="9" spans="1:8" x14ac:dyDescent="0.3">
      <c r="A9">
        <v>13</v>
      </c>
      <c r="B9">
        <v>-4</v>
      </c>
    </row>
    <row r="10" spans="1:8" x14ac:dyDescent="0.3">
      <c r="A10">
        <v>15</v>
      </c>
      <c r="B10">
        <v>66</v>
      </c>
    </row>
    <row r="11" spans="1:8" x14ac:dyDescent="0.3">
      <c r="A11">
        <v>8</v>
      </c>
      <c r="B11">
        <v>8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4"/>
  <sheetViews>
    <sheetView zoomScale="145" zoomScaleNormal="145" workbookViewId="0">
      <selection activeCell="A3" sqref="A3:E9"/>
    </sheetView>
  </sheetViews>
  <sheetFormatPr defaultRowHeight="14.4" x14ac:dyDescent="0.3"/>
  <cols>
    <col min="7" max="7" width="28.33203125" customWidth="1"/>
  </cols>
  <sheetData>
    <row r="1" spans="1:10" x14ac:dyDescent="0.3">
      <c r="A1" t="s">
        <v>48</v>
      </c>
    </row>
    <row r="3" spans="1:10" x14ac:dyDescent="0.3">
      <c r="A3" s="15">
        <v>14</v>
      </c>
      <c r="B3" s="15">
        <v>28</v>
      </c>
      <c r="C3" s="15">
        <v>36</v>
      </c>
      <c r="D3" s="15" t="s">
        <v>49</v>
      </c>
      <c r="E3" s="15">
        <v>2</v>
      </c>
      <c r="G3" t="s">
        <v>50</v>
      </c>
      <c r="H3" s="15"/>
      <c r="J3" t="s">
        <v>385</v>
      </c>
    </row>
    <row r="4" spans="1:10" x14ac:dyDescent="0.3">
      <c r="A4" s="15" t="s">
        <v>51</v>
      </c>
      <c r="B4" s="15"/>
      <c r="C4" s="15">
        <v>43</v>
      </c>
      <c r="D4" s="15">
        <v>57</v>
      </c>
      <c r="E4" s="15">
        <v>85</v>
      </c>
      <c r="G4" t="s">
        <v>52</v>
      </c>
      <c r="H4" s="15"/>
      <c r="J4" t="s">
        <v>386</v>
      </c>
    </row>
    <row r="5" spans="1:10" x14ac:dyDescent="0.3">
      <c r="A5" s="15">
        <v>19</v>
      </c>
      <c r="B5" s="15">
        <v>35</v>
      </c>
      <c r="C5" s="15" t="s">
        <v>53</v>
      </c>
      <c r="D5" s="15" t="s">
        <v>54</v>
      </c>
      <c r="E5" s="15">
        <v>13</v>
      </c>
      <c r="G5" t="s">
        <v>55</v>
      </c>
      <c r="H5" s="15"/>
      <c r="J5" t="s">
        <v>387</v>
      </c>
    </row>
    <row r="6" spans="1:10" x14ac:dyDescent="0.3">
      <c r="A6" s="15">
        <v>23</v>
      </c>
      <c r="B6" s="15">
        <v>56</v>
      </c>
      <c r="C6" s="15">
        <v>14</v>
      </c>
      <c r="D6" s="15"/>
      <c r="E6" s="15" t="s">
        <v>56</v>
      </c>
      <c r="G6" t="s">
        <v>361</v>
      </c>
      <c r="H6" s="15"/>
      <c r="J6" t="s">
        <v>388</v>
      </c>
    </row>
    <row r="7" spans="1:10" x14ac:dyDescent="0.3">
      <c r="A7" s="15" t="s">
        <v>57</v>
      </c>
      <c r="B7" s="15">
        <v>49</v>
      </c>
      <c r="C7" s="15">
        <v>28</v>
      </c>
      <c r="D7" s="15">
        <v>53</v>
      </c>
      <c r="E7" s="15"/>
      <c r="G7" t="s">
        <v>288</v>
      </c>
      <c r="H7" s="15"/>
      <c r="J7" t="s">
        <v>389</v>
      </c>
    </row>
    <row r="8" spans="1:10" x14ac:dyDescent="0.3">
      <c r="A8" s="15">
        <v>65</v>
      </c>
      <c r="B8" s="15">
        <v>8</v>
      </c>
      <c r="C8" s="15" t="s">
        <v>58</v>
      </c>
      <c r="D8" s="15">
        <v>52</v>
      </c>
      <c r="E8" s="15">
        <v>24</v>
      </c>
      <c r="G8" t="s">
        <v>59</v>
      </c>
      <c r="H8" s="15"/>
      <c r="J8" t="s">
        <v>390</v>
      </c>
    </row>
    <row r="9" spans="1:10" x14ac:dyDescent="0.3">
      <c r="A9" s="15">
        <v>66</v>
      </c>
      <c r="B9" s="15"/>
      <c r="C9" s="15">
        <v>51</v>
      </c>
      <c r="D9" s="15">
        <v>38</v>
      </c>
      <c r="E9" s="15" t="s">
        <v>60</v>
      </c>
      <c r="G9" s="12" t="s">
        <v>360</v>
      </c>
      <c r="H9" s="15"/>
      <c r="J9" t="s">
        <v>391</v>
      </c>
    </row>
    <row r="10" spans="1:10" x14ac:dyDescent="0.3">
      <c r="G10" t="s">
        <v>362</v>
      </c>
      <c r="H10" s="15"/>
      <c r="J10" t="s">
        <v>392</v>
      </c>
    </row>
    <row r="11" spans="1:10" x14ac:dyDescent="0.3">
      <c r="E11" s="14" t="s">
        <v>356</v>
      </c>
      <c r="G11" t="s">
        <v>61</v>
      </c>
      <c r="H11" s="15"/>
      <c r="J11" t="s">
        <v>393</v>
      </c>
    </row>
    <row r="12" spans="1:10" x14ac:dyDescent="0.3">
      <c r="E12" s="14" t="s">
        <v>357</v>
      </c>
      <c r="G12" t="s">
        <v>62</v>
      </c>
      <c r="H12" s="15"/>
    </row>
    <row r="13" spans="1:10" x14ac:dyDescent="0.3">
      <c r="G13" t="s">
        <v>289</v>
      </c>
      <c r="H13" s="15"/>
    </row>
    <row r="14" spans="1:10" x14ac:dyDescent="0.3">
      <c r="G14" s="12" t="s">
        <v>359</v>
      </c>
      <c r="H14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9"/>
  <sheetViews>
    <sheetView zoomScale="115" zoomScaleNormal="115" workbookViewId="0">
      <selection activeCell="B19" sqref="B19"/>
    </sheetView>
  </sheetViews>
  <sheetFormatPr defaultRowHeight="14.4" x14ac:dyDescent="0.3"/>
  <cols>
    <col min="1" max="1" width="10.33203125" customWidth="1"/>
    <col min="2" max="2" width="13.33203125" bestFit="1" customWidth="1"/>
    <col min="3" max="3" width="14.5546875" bestFit="1" customWidth="1"/>
    <col min="4" max="4" width="13.5546875" bestFit="1" customWidth="1"/>
    <col min="5" max="5" width="11.5546875" bestFit="1" customWidth="1"/>
    <col min="6" max="6" width="13.33203125" bestFit="1" customWidth="1"/>
    <col min="7" max="7" width="12" customWidth="1"/>
  </cols>
  <sheetData>
    <row r="1" spans="1:8" x14ac:dyDescent="0.3">
      <c r="A1" t="s">
        <v>63</v>
      </c>
    </row>
    <row r="2" spans="1:8" x14ac:dyDescent="0.3">
      <c r="H2" t="s">
        <v>442</v>
      </c>
    </row>
    <row r="3" spans="1:8" x14ac:dyDescent="0.3">
      <c r="A3" t="s">
        <v>64</v>
      </c>
      <c r="H3" t="s">
        <v>403</v>
      </c>
    </row>
    <row r="4" spans="1:8" x14ac:dyDescent="0.3">
      <c r="A4" t="s">
        <v>65</v>
      </c>
    </row>
    <row r="6" spans="1:8" x14ac:dyDescent="0.3">
      <c r="A6" s="11" t="s">
        <v>66</v>
      </c>
      <c r="B6" s="11" t="s">
        <v>67</v>
      </c>
      <c r="C6" s="11" t="s">
        <v>68</v>
      </c>
      <c r="D6" s="11" t="s">
        <v>69</v>
      </c>
    </row>
    <row r="7" spans="1:8" x14ac:dyDescent="0.3">
      <c r="A7" s="11">
        <v>1</v>
      </c>
      <c r="B7" t="s">
        <v>70</v>
      </c>
      <c r="C7" s="1">
        <v>41075</v>
      </c>
      <c r="D7" s="10">
        <v>500000</v>
      </c>
    </row>
    <row r="8" spans="1:8" x14ac:dyDescent="0.3">
      <c r="A8" s="11">
        <v>2</v>
      </c>
      <c r="B8" t="s">
        <v>71</v>
      </c>
      <c r="C8" s="1">
        <v>41079</v>
      </c>
      <c r="D8" s="10">
        <v>800000</v>
      </c>
    </row>
    <row r="9" spans="1:8" x14ac:dyDescent="0.3">
      <c r="A9" s="11">
        <v>3</v>
      </c>
      <c r="B9" t="s">
        <v>72</v>
      </c>
      <c r="C9" s="1">
        <v>41081</v>
      </c>
      <c r="D9" s="10">
        <v>1000000</v>
      </c>
    </row>
    <row r="10" spans="1:8" x14ac:dyDescent="0.3">
      <c r="A10" s="11">
        <v>4</v>
      </c>
      <c r="B10" t="s">
        <v>73</v>
      </c>
      <c r="C10" s="1">
        <v>41085</v>
      </c>
      <c r="D10" s="10">
        <v>400000</v>
      </c>
    </row>
    <row r="11" spans="1:8" x14ac:dyDescent="0.3">
      <c r="A11" s="11">
        <v>5</v>
      </c>
      <c r="B11" t="s">
        <v>71</v>
      </c>
      <c r="C11" s="1">
        <v>41088</v>
      </c>
      <c r="D11" s="10">
        <v>250000</v>
      </c>
    </row>
    <row r="12" spans="1:8" x14ac:dyDescent="0.3">
      <c r="A12" s="11">
        <v>6</v>
      </c>
      <c r="B12" t="s">
        <v>74</v>
      </c>
      <c r="C12" s="1">
        <v>41089</v>
      </c>
      <c r="D12" s="10">
        <v>500000</v>
      </c>
    </row>
    <row r="13" spans="1:8" x14ac:dyDescent="0.3">
      <c r="A13" s="11">
        <v>7</v>
      </c>
      <c r="B13" t="s">
        <v>75</v>
      </c>
      <c r="C13" s="1">
        <v>41093</v>
      </c>
      <c r="D13" s="10">
        <v>120000</v>
      </c>
    </row>
    <row r="14" spans="1:8" x14ac:dyDescent="0.3">
      <c r="A14" s="11">
        <v>8</v>
      </c>
      <c r="B14" t="s">
        <v>70</v>
      </c>
      <c r="C14" s="1">
        <v>41099</v>
      </c>
      <c r="D14" s="10">
        <v>500000</v>
      </c>
    </row>
    <row r="16" spans="1:8" x14ac:dyDescent="0.3">
      <c r="A16" t="s">
        <v>290</v>
      </c>
    </row>
    <row r="18" spans="1:7" x14ac:dyDescent="0.3">
      <c r="A18" t="s">
        <v>76</v>
      </c>
      <c r="B18" t="s">
        <v>72</v>
      </c>
      <c r="C18" t="s">
        <v>74</v>
      </c>
      <c r="D18" t="s">
        <v>75</v>
      </c>
      <c r="E18" t="s">
        <v>73</v>
      </c>
      <c r="F18" t="s">
        <v>70</v>
      </c>
      <c r="G18" t="s">
        <v>71</v>
      </c>
    </row>
    <row r="19" spans="1:7" x14ac:dyDescent="0.3">
      <c r="A19" t="s">
        <v>77</v>
      </c>
      <c r="B19" s="10"/>
      <c r="C19" s="10"/>
      <c r="D19" s="10"/>
      <c r="E19" s="10"/>
      <c r="F19" s="10"/>
      <c r="G1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BT-1</vt:lpstr>
      <vt:lpstr>BT-2</vt:lpstr>
      <vt:lpstr>BT-3</vt:lpstr>
      <vt:lpstr>BT-4</vt:lpstr>
      <vt:lpstr>BT-5</vt:lpstr>
      <vt:lpstr>BT-6</vt:lpstr>
      <vt:lpstr>BT-7</vt:lpstr>
      <vt:lpstr>BT-8</vt:lpstr>
      <vt:lpstr>BT-9</vt:lpstr>
      <vt:lpstr>BT-10</vt:lpstr>
      <vt:lpstr>BT-11</vt:lpstr>
      <vt:lpstr>BT-12</vt:lpstr>
      <vt:lpstr>BT-13</vt:lpstr>
      <vt:lpstr>BT-14</vt:lpstr>
      <vt:lpstr>BT-15</vt:lpstr>
      <vt:lpstr>BT-16</vt:lpstr>
      <vt:lpstr>BT-17</vt:lpstr>
      <vt:lpstr>BT-18</vt:lpstr>
      <vt:lpstr>BT-19</vt:lpstr>
      <vt:lpstr>BT-20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Gigi Cao</cp:lastModifiedBy>
  <dcterms:created xsi:type="dcterms:W3CDTF">2013-03-26T02:45:53Z</dcterms:created>
  <dcterms:modified xsi:type="dcterms:W3CDTF">2023-03-10T04:02:56Z</dcterms:modified>
</cp:coreProperties>
</file>